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7D485254-7CC7-4C5E-9D0D-DA997ABBE3BA}" xr6:coauthVersionLast="36" xr6:coauthVersionMax="36" xr10:uidLastSave="{00000000-0000-0000-0000-000000000000}"/>
  <bookViews>
    <workbookView xWindow="0" yWindow="0" windowWidth="19200" windowHeight="7956" tabRatio="507" activeTab="3" xr2:uid="{00000000-000D-0000-FFFF-FFFF00000000}"/>
  </bookViews>
  <sheets>
    <sheet name="Istruzioni" sheetId="7" r:id="rId1"/>
    <sheet name="Elenco gare" sheetId="8" r:id="rId2"/>
    <sheet name="Servizi e beni_Modello" sheetId="4" r:id="rId3"/>
    <sheet name="Lavori_Modello" sheetId="11" r:id="rId4"/>
  </sheets>
  <definedNames>
    <definedName name="_xlnm._FilterDatabase" localSheetId="1" hidden="1">'Elenco gare'!$A$2:$N$2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1" l="1"/>
  <c r="P2" i="11"/>
  <c r="AJ2" i="11"/>
  <c r="AI2" i="11"/>
  <c r="AH2" i="11"/>
  <c r="AG2" i="11"/>
  <c r="AP1" i="11"/>
  <c r="BH75" i="11" l="1"/>
  <c r="BI75" i="11"/>
  <c r="BK82" i="11" l="1"/>
  <c r="BJ82" i="11"/>
  <c r="BI82" i="11"/>
  <c r="BH82" i="11"/>
  <c r="BG82" i="11"/>
  <c r="BF82" i="11"/>
  <c r="BE82" i="11"/>
  <c r="BD82" i="11"/>
  <c r="BC82" i="11"/>
  <c r="BB82" i="11"/>
  <c r="BA82" i="11"/>
  <c r="AZ82" i="11"/>
  <c r="AY82" i="11"/>
  <c r="AX82" i="11"/>
  <c r="AW82" i="11"/>
  <c r="AV82" i="11"/>
  <c r="AU82" i="11"/>
  <c r="AT82" i="11"/>
  <c r="AS82" i="11"/>
  <c r="AR82" i="11"/>
  <c r="AQ82" i="11"/>
  <c r="AP82" i="11"/>
  <c r="AO82" i="11"/>
  <c r="AN82" i="11"/>
  <c r="AM82" i="11"/>
  <c r="AL82" i="11"/>
  <c r="AK82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P82" i="11"/>
  <c r="BK81" i="11"/>
  <c r="BJ81" i="11"/>
  <c r="BI81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AJ81" i="11"/>
  <c r="AI81" i="11"/>
  <c r="AH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2" i="11"/>
  <c r="O81" i="11"/>
  <c r="O80" i="11"/>
  <c r="M41" i="11"/>
  <c r="M40" i="11"/>
  <c r="BK74" i="11"/>
  <c r="BJ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AB44" i="11"/>
  <c r="AC44" i="11"/>
  <c r="AD44" i="11"/>
  <c r="AE44" i="11"/>
  <c r="AF44" i="11"/>
  <c r="AB47" i="11"/>
  <c r="AC47" i="11"/>
  <c r="AD47" i="11"/>
  <c r="AE47" i="11"/>
  <c r="AF47" i="11"/>
  <c r="AB48" i="11"/>
  <c r="AC48" i="11"/>
  <c r="AD48" i="11"/>
  <c r="AE48" i="11"/>
  <c r="AF48" i="11"/>
  <c r="AB49" i="11"/>
  <c r="AC49" i="11"/>
  <c r="AD49" i="11"/>
  <c r="AE49" i="11"/>
  <c r="AF49" i="11"/>
  <c r="AB51" i="11"/>
  <c r="AC51" i="11"/>
  <c r="AD51" i="11"/>
  <c r="AE51" i="11"/>
  <c r="AF51" i="11"/>
  <c r="AB52" i="11"/>
  <c r="AC52" i="11"/>
  <c r="AD52" i="11"/>
  <c r="AE52" i="11"/>
  <c r="AF52" i="11"/>
  <c r="AB53" i="11"/>
  <c r="AC53" i="11"/>
  <c r="AD53" i="11"/>
  <c r="AE53" i="11"/>
  <c r="AF53" i="11"/>
  <c r="AB54" i="11"/>
  <c r="AC54" i="11"/>
  <c r="AD54" i="11"/>
  <c r="AE54" i="11"/>
  <c r="AF54" i="11"/>
  <c r="AB56" i="11"/>
  <c r="AC56" i="11"/>
  <c r="AD56" i="11"/>
  <c r="AE56" i="11"/>
  <c r="AF56" i="11"/>
  <c r="AB57" i="11"/>
  <c r="AC57" i="11"/>
  <c r="AD57" i="11"/>
  <c r="AE57" i="11"/>
  <c r="AF57" i="11"/>
  <c r="AB58" i="11"/>
  <c r="AC58" i="11"/>
  <c r="AD58" i="11"/>
  <c r="AE58" i="11"/>
  <c r="AF58" i="11"/>
  <c r="AB59" i="11"/>
  <c r="AC59" i="11"/>
  <c r="AD59" i="11"/>
  <c r="AE59" i="11"/>
  <c r="AF59" i="11"/>
  <c r="AB60" i="11"/>
  <c r="AC60" i="11"/>
  <c r="AD60" i="11"/>
  <c r="AE60" i="11"/>
  <c r="AF60" i="11"/>
  <c r="AB61" i="11"/>
  <c r="AC61" i="11"/>
  <c r="AD61" i="11"/>
  <c r="AE61" i="11"/>
  <c r="AF61" i="11"/>
  <c r="AB62" i="11"/>
  <c r="AC62" i="11"/>
  <c r="AD62" i="11"/>
  <c r="AE62" i="11"/>
  <c r="AF62" i="11"/>
  <c r="AB63" i="11"/>
  <c r="AC63" i="11"/>
  <c r="AD63" i="11"/>
  <c r="AE63" i="11"/>
  <c r="AF63" i="11"/>
  <c r="AB64" i="11"/>
  <c r="AC64" i="11"/>
  <c r="AD64" i="11"/>
  <c r="AE64" i="11"/>
  <c r="AF64" i="11"/>
  <c r="AB65" i="11"/>
  <c r="AC65" i="11"/>
  <c r="AD65" i="11"/>
  <c r="AE65" i="11"/>
  <c r="AF65" i="11"/>
  <c r="AB66" i="11"/>
  <c r="AC66" i="11"/>
  <c r="AD66" i="11"/>
  <c r="AE66" i="11"/>
  <c r="AF66" i="11"/>
  <c r="AB67" i="11"/>
  <c r="AC67" i="11"/>
  <c r="AD67" i="11"/>
  <c r="AE67" i="11"/>
  <c r="AF67" i="11"/>
  <c r="AB68" i="11"/>
  <c r="AC68" i="11"/>
  <c r="AD68" i="11"/>
  <c r="AE68" i="11"/>
  <c r="AF68" i="11"/>
  <c r="AB69" i="11"/>
  <c r="AC69" i="11"/>
  <c r="AD69" i="11"/>
  <c r="AE69" i="11"/>
  <c r="AF69" i="11"/>
  <c r="AB70" i="11"/>
  <c r="AC70" i="11"/>
  <c r="AD70" i="11"/>
  <c r="AE70" i="11"/>
  <c r="AF70" i="11"/>
  <c r="AB72" i="11"/>
  <c r="AC72" i="11"/>
  <c r="AD72" i="11"/>
  <c r="AE72" i="11"/>
  <c r="AF72" i="11"/>
  <c r="AB73" i="11"/>
  <c r="AC73" i="11"/>
  <c r="AD73" i="11"/>
  <c r="AE73" i="11"/>
  <c r="AF73" i="11"/>
  <c r="AB75" i="11"/>
  <c r="AC75" i="11"/>
  <c r="AD75" i="11"/>
  <c r="AE75" i="11"/>
  <c r="AF75" i="11"/>
  <c r="AB76" i="11"/>
  <c r="AC76" i="11"/>
  <c r="AD76" i="11"/>
  <c r="AE76" i="11"/>
  <c r="AF76" i="11"/>
  <c r="AB77" i="11"/>
  <c r="AC77" i="11"/>
  <c r="AD77" i="11"/>
  <c r="AE77" i="11"/>
  <c r="AF77" i="11"/>
  <c r="AB78" i="11"/>
  <c r="AC78" i="11"/>
  <c r="AD78" i="11"/>
  <c r="AE78" i="11"/>
  <c r="AF78" i="11"/>
  <c r="AB79" i="11"/>
  <c r="AC79" i="11"/>
  <c r="AD79" i="11"/>
  <c r="AE79" i="11"/>
  <c r="AF79" i="11"/>
  <c r="AB83" i="11"/>
  <c r="AC83" i="11"/>
  <c r="AD83" i="11"/>
  <c r="AE83" i="11"/>
  <c r="AF83" i="11"/>
  <c r="BI83" i="11"/>
  <c r="BH83" i="11"/>
  <c r="BI79" i="11"/>
  <c r="BH79" i="11"/>
  <c r="BI78" i="11"/>
  <c r="BH78" i="11"/>
  <c r="BI77" i="11"/>
  <c r="BH77" i="11"/>
  <c r="BI76" i="11"/>
  <c r="BH76" i="11"/>
  <c r="BI73" i="11"/>
  <c r="BH73" i="11"/>
  <c r="BI72" i="11"/>
  <c r="BH72" i="11"/>
  <c r="BI70" i="11"/>
  <c r="BH70" i="11"/>
  <c r="BI69" i="11"/>
  <c r="BH69" i="11"/>
  <c r="BI68" i="11"/>
  <c r="BH68" i="11"/>
  <c r="BI67" i="11"/>
  <c r="BH67" i="11"/>
  <c r="BI66" i="11"/>
  <c r="BH66" i="11"/>
  <c r="BI65" i="11"/>
  <c r="BH65" i="11"/>
  <c r="BI64" i="11"/>
  <c r="BH64" i="11"/>
  <c r="BI63" i="11"/>
  <c r="BH63" i="11"/>
  <c r="BI62" i="11"/>
  <c r="BH62" i="11"/>
  <c r="BI61" i="11"/>
  <c r="BH61" i="11"/>
  <c r="BI60" i="11"/>
  <c r="BH60" i="11"/>
  <c r="BI59" i="11"/>
  <c r="BH59" i="11"/>
  <c r="BI58" i="11"/>
  <c r="BH58" i="11"/>
  <c r="BI57" i="11"/>
  <c r="BH57" i="11"/>
  <c r="BI56" i="11"/>
  <c r="BH56" i="11"/>
  <c r="BI54" i="11"/>
  <c r="BH54" i="11"/>
  <c r="BI53" i="11"/>
  <c r="BH53" i="11"/>
  <c r="BI52" i="11"/>
  <c r="BH52" i="11"/>
  <c r="BI51" i="11"/>
  <c r="BH51" i="11"/>
  <c r="BI49" i="11"/>
  <c r="BH49" i="11"/>
  <c r="BI48" i="11"/>
  <c r="BH48" i="11"/>
  <c r="BI47" i="11"/>
  <c r="BH47" i="11"/>
  <c r="M10" i="4"/>
  <c r="M16" i="4"/>
  <c r="M15" i="4"/>
  <c r="AU83" i="4"/>
  <c r="AU82" i="4"/>
  <c r="AU81" i="4"/>
  <c r="AU79" i="4"/>
  <c r="AU78" i="4"/>
  <c r="AU77" i="4"/>
  <c r="AU76" i="4"/>
  <c r="AU75" i="4"/>
  <c r="AU73" i="4"/>
  <c r="AU72" i="4"/>
  <c r="AU70" i="4"/>
  <c r="AU69" i="4"/>
  <c r="AU68" i="4"/>
  <c r="AU67" i="4"/>
  <c r="AU66" i="4"/>
  <c r="AU65" i="4"/>
  <c r="AU64" i="4"/>
  <c r="AU63" i="4"/>
  <c r="AU62" i="4"/>
  <c r="AU61" i="4"/>
  <c r="AU60" i="4"/>
  <c r="AU59" i="4"/>
  <c r="AU58" i="4"/>
  <c r="AU57" i="4"/>
  <c r="AU56" i="4"/>
  <c r="AU54" i="4"/>
  <c r="AU53" i="4"/>
  <c r="AU52" i="4"/>
  <c r="AU51" i="4"/>
  <c r="AU49" i="4"/>
  <c r="AU48" i="4"/>
  <c r="AU47" i="4"/>
  <c r="P74" i="4"/>
  <c r="Q74" i="4"/>
  <c r="R74" i="4"/>
  <c r="S74" i="4"/>
  <c r="T74" i="4"/>
  <c r="U74" i="4"/>
  <c r="V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V74" i="4"/>
  <c r="AT47" i="4"/>
  <c r="W45" i="4"/>
  <c r="X45" i="4"/>
  <c r="Y45" i="4"/>
  <c r="Z45" i="4"/>
  <c r="AV47" i="4"/>
  <c r="AT48" i="4"/>
  <c r="AV48" i="4"/>
  <c r="AT49" i="4"/>
  <c r="AV49" i="4"/>
  <c r="AT51" i="4"/>
  <c r="AV51" i="4"/>
  <c r="AT52" i="4"/>
  <c r="AV52" i="4"/>
  <c r="AT53" i="4"/>
  <c r="AV53" i="4"/>
  <c r="AT54" i="4"/>
  <c r="AV54" i="4"/>
  <c r="AT56" i="4"/>
  <c r="AV56" i="4"/>
  <c r="AT57" i="4"/>
  <c r="AV57" i="4"/>
  <c r="AT58" i="4"/>
  <c r="AV58" i="4"/>
  <c r="AT59" i="4"/>
  <c r="AV59" i="4"/>
  <c r="AT60" i="4"/>
  <c r="AV60" i="4"/>
  <c r="AT61" i="4"/>
  <c r="AV61" i="4"/>
  <c r="AT62" i="4"/>
  <c r="AV62" i="4"/>
  <c r="AT63" i="4"/>
  <c r="AV63" i="4"/>
  <c r="AT64" i="4"/>
  <c r="AV64" i="4"/>
  <c r="AT65" i="4"/>
  <c r="AV65" i="4"/>
  <c r="AT66" i="4"/>
  <c r="AV66" i="4"/>
  <c r="AT67" i="4"/>
  <c r="AV67" i="4"/>
  <c r="AT68" i="4"/>
  <c r="AV68" i="4"/>
  <c r="AT69" i="4"/>
  <c r="AV69" i="4"/>
  <c r="AT70" i="4"/>
  <c r="AV70" i="4"/>
  <c r="AT72" i="4"/>
  <c r="AV72" i="4"/>
  <c r="AT73" i="4"/>
  <c r="AV73" i="4"/>
  <c r="AT75" i="4"/>
  <c r="AV75" i="4"/>
  <c r="AT76" i="4"/>
  <c r="AV76" i="4"/>
  <c r="AT77" i="4"/>
  <c r="AV77" i="4"/>
  <c r="AT78" i="4"/>
  <c r="AV78" i="4"/>
  <c r="AT79" i="4"/>
  <c r="AV79" i="4"/>
  <c r="AT81" i="4"/>
  <c r="AV81" i="4"/>
  <c r="AT82" i="4"/>
  <c r="AV82" i="4"/>
  <c r="AT83" i="4"/>
  <c r="O41" i="4"/>
  <c r="O40" i="4"/>
  <c r="M41" i="4"/>
  <c r="M40" i="4"/>
  <c r="AC45" i="11" l="1"/>
  <c r="AB45" i="11"/>
  <c r="AD45" i="11"/>
  <c r="AF45" i="11"/>
  <c r="AE45" i="11"/>
  <c r="P81" i="4"/>
  <c r="Q81" i="4"/>
  <c r="R81" i="4"/>
  <c r="S81" i="4"/>
  <c r="T81" i="4"/>
  <c r="U81" i="4"/>
  <c r="V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P82" i="4"/>
  <c r="R82" i="4"/>
  <c r="S82" i="4"/>
  <c r="T82" i="4"/>
  <c r="U82" i="4"/>
  <c r="V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P83" i="4"/>
  <c r="Q83" i="4"/>
  <c r="R83" i="4"/>
  <c r="S83" i="4"/>
  <c r="T83" i="4"/>
  <c r="U83" i="4"/>
  <c r="V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O81" i="4"/>
  <c r="O82" i="4"/>
  <c r="O80" i="4"/>
  <c r="E41" i="11"/>
  <c r="E40" i="11"/>
  <c r="M33" i="11"/>
  <c r="O33" i="11"/>
  <c r="O74" i="11" s="1"/>
  <c r="E33" i="11"/>
  <c r="E40" i="4" l="1"/>
  <c r="E41" i="4"/>
  <c r="M33" i="4"/>
  <c r="O33" i="4"/>
  <c r="O74" i="4" s="1"/>
  <c r="E33" i="4"/>
  <c r="E13" i="4"/>
  <c r="E12" i="4"/>
  <c r="E11" i="4"/>
  <c r="E10" i="4"/>
  <c r="H10" i="11" l="1"/>
  <c r="H31" i="11"/>
  <c r="H16" i="11"/>
  <c r="H15" i="11"/>
  <c r="H31" i="4"/>
  <c r="A1" i="11" l="1"/>
  <c r="C2" i="11"/>
  <c r="C1" i="11"/>
  <c r="M6" i="11"/>
  <c r="M6" i="4"/>
  <c r="S4" i="11"/>
  <c r="M1" i="11"/>
  <c r="BJ83" i="11"/>
  <c r="BJ79" i="11"/>
  <c r="BJ78" i="11"/>
  <c r="BJ77" i="11"/>
  <c r="BJ76" i="11"/>
  <c r="BJ75" i="11"/>
  <c r="BJ73" i="11"/>
  <c r="BJ72" i="11"/>
  <c r="BJ70" i="11"/>
  <c r="BJ69" i="11"/>
  <c r="BJ68" i="11"/>
  <c r="BJ67" i="11"/>
  <c r="BJ66" i="11"/>
  <c r="BJ65" i="11"/>
  <c r="BJ64" i="11"/>
  <c r="BJ63" i="11"/>
  <c r="BJ62" i="11"/>
  <c r="BJ61" i="11"/>
  <c r="BJ60" i="11"/>
  <c r="BJ59" i="11"/>
  <c r="BJ58" i="11"/>
  <c r="BJ57" i="11"/>
  <c r="BJ56" i="11"/>
  <c r="BJ54" i="11"/>
  <c r="BJ53" i="11"/>
  <c r="BJ51" i="11"/>
  <c r="BJ49" i="11"/>
  <c r="BJ48" i="11"/>
  <c r="BJ47" i="11"/>
  <c r="BK44" i="11"/>
  <c r="BK63" i="11"/>
  <c r="BG63" i="11"/>
  <c r="BF63" i="11"/>
  <c r="BE63" i="11"/>
  <c r="BD63" i="11"/>
  <c r="BC63" i="11"/>
  <c r="BB63" i="11"/>
  <c r="BA63" i="11"/>
  <c r="AZ63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AJ63" i="11"/>
  <c r="AI63" i="11"/>
  <c r="AH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BJ4" i="11"/>
  <c r="BJ44" i="11" s="1"/>
  <c r="BG4" i="11"/>
  <c r="AI4" i="11"/>
  <c r="AH4" i="11"/>
  <c r="AG4" i="11"/>
  <c r="R4" i="11"/>
  <c r="Q4" i="11"/>
  <c r="P4" i="11"/>
  <c r="O4" i="11"/>
  <c r="Q2" i="11"/>
  <c r="Q1" i="11"/>
  <c r="O2" i="11"/>
  <c r="O1" i="11"/>
  <c r="I2" i="11"/>
  <c r="F2" i="11"/>
  <c r="I1" i="11"/>
  <c r="F1" i="11"/>
  <c r="O22" i="4"/>
  <c r="M23" i="4" l="1"/>
  <c r="M20" i="4"/>
  <c r="Q63" i="4"/>
  <c r="R63" i="4"/>
  <c r="S63" i="4"/>
  <c r="T63" i="4"/>
  <c r="U63" i="4"/>
  <c r="V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P63" i="4"/>
  <c r="M22" i="11" l="1"/>
  <c r="O22" i="11"/>
  <c r="O63" i="11" s="1"/>
  <c r="M22" i="4"/>
  <c r="M24" i="4" l="1"/>
  <c r="M23" i="11"/>
  <c r="M20" i="11"/>
  <c r="E13" i="11" l="1"/>
  <c r="E12" i="11"/>
  <c r="E11" i="11"/>
  <c r="E10" i="11"/>
  <c r="BG83" i="11"/>
  <c r="BF83" i="11"/>
  <c r="BE83" i="11"/>
  <c r="BD83" i="11"/>
  <c r="BC83" i="11"/>
  <c r="BB83" i="11"/>
  <c r="BA83" i="11"/>
  <c r="AZ83" i="11"/>
  <c r="AY83" i="11"/>
  <c r="AX83" i="11"/>
  <c r="AW83" i="11"/>
  <c r="AV83" i="11"/>
  <c r="AU83" i="11"/>
  <c r="AT83" i="11"/>
  <c r="AS83" i="11"/>
  <c r="AR83" i="11"/>
  <c r="AQ83" i="11"/>
  <c r="AP83" i="11"/>
  <c r="AO83" i="11"/>
  <c r="AN83" i="11"/>
  <c r="AM83" i="11"/>
  <c r="AL83" i="11"/>
  <c r="AK83" i="11"/>
  <c r="AJ83" i="11"/>
  <c r="AI83" i="11"/>
  <c r="AH83" i="11"/>
  <c r="AG83" i="11"/>
  <c r="AA83" i="11"/>
  <c r="Y83" i="11"/>
  <c r="X83" i="11"/>
  <c r="W83" i="11"/>
  <c r="V83" i="11"/>
  <c r="U83" i="11"/>
  <c r="T83" i="11"/>
  <c r="S83" i="11"/>
  <c r="R83" i="11"/>
  <c r="Q83" i="11"/>
  <c r="P83" i="11"/>
  <c r="BK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AJ79" i="11"/>
  <c r="AI79" i="11"/>
  <c r="AH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BK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I78" i="11"/>
  <c r="AH78" i="11"/>
  <c r="AA78" i="11"/>
  <c r="Z78" i="11"/>
  <c r="Y78" i="11"/>
  <c r="X78" i="11"/>
  <c r="W78" i="11"/>
  <c r="V78" i="11"/>
  <c r="U78" i="11"/>
  <c r="S78" i="11"/>
  <c r="R78" i="11"/>
  <c r="Q78" i="11"/>
  <c r="P78" i="11"/>
  <c r="BK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I77" i="11"/>
  <c r="AH77" i="11"/>
  <c r="AA77" i="11"/>
  <c r="Z77" i="11"/>
  <c r="Y77" i="11"/>
  <c r="W77" i="11"/>
  <c r="V77" i="11"/>
  <c r="U77" i="11"/>
  <c r="T77" i="11"/>
  <c r="S77" i="11"/>
  <c r="R77" i="11"/>
  <c r="Q77" i="11"/>
  <c r="P77" i="11"/>
  <c r="BK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I76" i="11"/>
  <c r="AH76" i="11"/>
  <c r="AA76" i="11"/>
  <c r="Z76" i="11"/>
  <c r="Y76" i="11"/>
  <c r="V76" i="11"/>
  <c r="U76" i="11"/>
  <c r="T76" i="11"/>
  <c r="S76" i="11"/>
  <c r="R76" i="11"/>
  <c r="Q76" i="11"/>
  <c r="P76" i="11"/>
  <c r="BK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I75" i="11"/>
  <c r="AH75" i="11"/>
  <c r="AG75" i="11"/>
  <c r="AA75" i="11"/>
  <c r="Z75" i="11"/>
  <c r="Y75" i="11"/>
  <c r="X75" i="11"/>
  <c r="W75" i="11"/>
  <c r="V75" i="11"/>
  <c r="U75" i="11"/>
  <c r="T75" i="11"/>
  <c r="S75" i="11"/>
  <c r="BK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I73" i="11"/>
  <c r="AH73" i="11"/>
  <c r="AG73" i="11"/>
  <c r="AA73" i="11"/>
  <c r="Z73" i="11"/>
  <c r="Y73" i="11"/>
  <c r="X73" i="11"/>
  <c r="W73" i="11"/>
  <c r="V73" i="11"/>
  <c r="U73" i="11"/>
  <c r="T73" i="11"/>
  <c r="S73" i="11"/>
  <c r="R73" i="11"/>
  <c r="Q73" i="11"/>
  <c r="BK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AG72" i="11"/>
  <c r="AA72" i="11"/>
  <c r="Z72" i="11"/>
  <c r="Y72" i="11"/>
  <c r="X72" i="11"/>
  <c r="W72" i="11"/>
  <c r="V72" i="11"/>
  <c r="U72" i="11"/>
  <c r="T72" i="11"/>
  <c r="S72" i="11"/>
  <c r="R72" i="11"/>
  <c r="Q72" i="11"/>
  <c r="BK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AJ70" i="11"/>
  <c r="AI70" i="11"/>
  <c r="AH70" i="11"/>
  <c r="AA70" i="11"/>
  <c r="Z70" i="11"/>
  <c r="Y70" i="11"/>
  <c r="X70" i="11"/>
  <c r="W70" i="11"/>
  <c r="T70" i="11"/>
  <c r="S70" i="11"/>
  <c r="R70" i="11"/>
  <c r="Q70" i="11"/>
  <c r="P70" i="11"/>
  <c r="BK69" i="11"/>
  <c r="BG69" i="11"/>
  <c r="BF69" i="11"/>
  <c r="BE69" i="11"/>
  <c r="BD69" i="11"/>
  <c r="BC69" i="11"/>
  <c r="BB69" i="11"/>
  <c r="BA69" i="11"/>
  <c r="AZ69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AJ69" i="11"/>
  <c r="AI69" i="11"/>
  <c r="AH69" i="11"/>
  <c r="AA69" i="11"/>
  <c r="Z69" i="11"/>
  <c r="Y69" i="11"/>
  <c r="X69" i="11"/>
  <c r="W69" i="11"/>
  <c r="T69" i="11"/>
  <c r="S69" i="11"/>
  <c r="R69" i="11"/>
  <c r="Q69" i="11"/>
  <c r="P69" i="11"/>
  <c r="BK68" i="11"/>
  <c r="BG68" i="11"/>
  <c r="BF68" i="11"/>
  <c r="BE68" i="11"/>
  <c r="BD68" i="11"/>
  <c r="BC68" i="11"/>
  <c r="BB68" i="11"/>
  <c r="BA68" i="11"/>
  <c r="AZ68" i="11"/>
  <c r="AY68" i="11"/>
  <c r="AX68" i="11"/>
  <c r="AW68" i="11"/>
  <c r="AV68" i="11"/>
  <c r="AU68" i="11"/>
  <c r="AT68" i="11"/>
  <c r="AS68" i="11"/>
  <c r="AR68" i="11"/>
  <c r="AQ68" i="11"/>
  <c r="AP68" i="11"/>
  <c r="AO68" i="11"/>
  <c r="AN68" i="11"/>
  <c r="AM68" i="11"/>
  <c r="AL68" i="11"/>
  <c r="AK68" i="11"/>
  <c r="AJ68" i="11"/>
  <c r="AI68" i="11"/>
  <c r="AH68" i="11"/>
  <c r="AA68" i="11"/>
  <c r="Z68" i="11"/>
  <c r="Y68" i="11"/>
  <c r="X68" i="11"/>
  <c r="W68" i="11"/>
  <c r="T68" i="11"/>
  <c r="S68" i="11"/>
  <c r="R68" i="11"/>
  <c r="Q68" i="11"/>
  <c r="P68" i="11"/>
  <c r="BK67" i="11"/>
  <c r="BG67" i="11"/>
  <c r="BF67" i="11"/>
  <c r="BE67" i="11"/>
  <c r="BD67" i="11"/>
  <c r="BC67" i="11"/>
  <c r="BB67" i="11"/>
  <c r="BA67" i="11"/>
  <c r="AZ67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AJ67" i="11"/>
  <c r="AI67" i="11"/>
  <c r="AH67" i="11"/>
  <c r="AA67" i="11"/>
  <c r="Z67" i="11"/>
  <c r="Y67" i="11"/>
  <c r="X67" i="11"/>
  <c r="W67" i="11"/>
  <c r="T67" i="11"/>
  <c r="S67" i="11"/>
  <c r="R67" i="11"/>
  <c r="Q67" i="11"/>
  <c r="P67" i="11"/>
  <c r="BK66" i="11"/>
  <c r="BG66" i="11"/>
  <c r="BF66" i="11"/>
  <c r="BE66" i="11"/>
  <c r="BD66" i="11"/>
  <c r="BC66" i="11"/>
  <c r="BB66" i="11"/>
  <c r="BA66" i="11"/>
  <c r="AZ66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K66" i="11"/>
  <c r="AJ66" i="11"/>
  <c r="AI66" i="11"/>
  <c r="AH66" i="11"/>
  <c r="AA66" i="11"/>
  <c r="Z66" i="11"/>
  <c r="X66" i="11"/>
  <c r="W66" i="11"/>
  <c r="V66" i="11"/>
  <c r="U66" i="11"/>
  <c r="T66" i="11"/>
  <c r="S66" i="11"/>
  <c r="R66" i="11"/>
  <c r="Q66" i="11"/>
  <c r="P66" i="11"/>
  <c r="BK65" i="11"/>
  <c r="BG65" i="11"/>
  <c r="BF65" i="11"/>
  <c r="BE65" i="11"/>
  <c r="BD65" i="11"/>
  <c r="BC65" i="11"/>
  <c r="BB65" i="11"/>
  <c r="BA65" i="11"/>
  <c r="AZ65" i="11"/>
  <c r="AY65" i="11"/>
  <c r="AX65" i="11"/>
  <c r="AW65" i="11"/>
  <c r="AV65" i="11"/>
  <c r="AU65" i="11"/>
  <c r="AT65" i="11"/>
  <c r="AS65" i="11"/>
  <c r="AR65" i="11"/>
  <c r="AQ65" i="11"/>
  <c r="AP65" i="11"/>
  <c r="AO65" i="11"/>
  <c r="AN65" i="11"/>
  <c r="AM65" i="11"/>
  <c r="AL65" i="11"/>
  <c r="AK65" i="11"/>
  <c r="AJ65" i="11"/>
  <c r="AI65" i="11"/>
  <c r="AH65" i="11"/>
  <c r="AA65" i="11"/>
  <c r="Z65" i="11"/>
  <c r="Y65" i="11"/>
  <c r="X65" i="11"/>
  <c r="W65" i="11"/>
  <c r="T65" i="11"/>
  <c r="S65" i="11"/>
  <c r="R65" i="11"/>
  <c r="Q65" i="11"/>
  <c r="P65" i="11"/>
  <c r="BK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AJ64" i="11"/>
  <c r="AI64" i="11"/>
  <c r="AH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BK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BK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A61" i="11"/>
  <c r="Z61" i="11"/>
  <c r="Y61" i="11"/>
  <c r="X61" i="11"/>
  <c r="W61" i="11"/>
  <c r="V61" i="11"/>
  <c r="U61" i="11"/>
  <c r="T61" i="11"/>
  <c r="S61" i="11"/>
  <c r="R61" i="11"/>
  <c r="BK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A60" i="11"/>
  <c r="Z60" i="11"/>
  <c r="Y60" i="11"/>
  <c r="X60" i="11"/>
  <c r="W60" i="11"/>
  <c r="V60" i="11"/>
  <c r="U60" i="11"/>
  <c r="S60" i="11"/>
  <c r="BK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A59" i="11"/>
  <c r="Z59" i="11"/>
  <c r="Y59" i="11"/>
  <c r="X59" i="11"/>
  <c r="W59" i="11"/>
  <c r="V59" i="11"/>
  <c r="T59" i="11"/>
  <c r="S59" i="11"/>
  <c r="R59" i="11"/>
  <c r="BK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A58" i="11"/>
  <c r="Z58" i="11"/>
  <c r="Y58" i="11"/>
  <c r="X58" i="11"/>
  <c r="W58" i="11"/>
  <c r="V58" i="11"/>
  <c r="U58" i="11"/>
  <c r="T58" i="11"/>
  <c r="S58" i="11"/>
  <c r="R58" i="11"/>
  <c r="BK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A57" i="11"/>
  <c r="Z57" i="11"/>
  <c r="Y57" i="11"/>
  <c r="X57" i="11"/>
  <c r="W57" i="11"/>
  <c r="V57" i="11"/>
  <c r="U57" i="11"/>
  <c r="T57" i="11"/>
  <c r="S57" i="11"/>
  <c r="R57" i="11"/>
  <c r="Q57" i="11"/>
  <c r="BK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A56" i="11"/>
  <c r="Z56" i="11"/>
  <c r="Y56" i="11"/>
  <c r="X56" i="11"/>
  <c r="W56" i="11"/>
  <c r="V56" i="11"/>
  <c r="U56" i="11"/>
  <c r="T56" i="11"/>
  <c r="S56" i="11"/>
  <c r="R56" i="11"/>
  <c r="Q56" i="11"/>
  <c r="BK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BK53" i="11"/>
  <c r="BG53" i="11"/>
  <c r="BF53" i="11"/>
  <c r="BE53" i="11"/>
  <c r="BD53" i="11"/>
  <c r="BC53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A53" i="11"/>
  <c r="Z53" i="11"/>
  <c r="Y53" i="11"/>
  <c r="X53" i="11"/>
  <c r="W53" i="11"/>
  <c r="V53" i="11"/>
  <c r="U53" i="11"/>
  <c r="T53" i="11"/>
  <c r="S53" i="11"/>
  <c r="R53" i="11"/>
  <c r="BK52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BK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A51" i="11"/>
  <c r="Z51" i="11"/>
  <c r="Y51" i="11"/>
  <c r="X51" i="11"/>
  <c r="W51" i="11"/>
  <c r="V51" i="11"/>
  <c r="U51" i="11"/>
  <c r="T51" i="11"/>
  <c r="S51" i="11"/>
  <c r="R51" i="11"/>
  <c r="Q51" i="11"/>
  <c r="BK49" i="1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BK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A48" i="11"/>
  <c r="Z48" i="11"/>
  <c r="Y48" i="11"/>
  <c r="X48" i="11"/>
  <c r="W48" i="11"/>
  <c r="V48" i="11"/>
  <c r="U48" i="11"/>
  <c r="T48" i="11"/>
  <c r="S48" i="11"/>
  <c r="R48" i="11"/>
  <c r="BK47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A47" i="11"/>
  <c r="Z47" i="11"/>
  <c r="Y47" i="11"/>
  <c r="X47" i="11"/>
  <c r="W47" i="11"/>
  <c r="V47" i="11"/>
  <c r="U47" i="11"/>
  <c r="T47" i="11"/>
  <c r="S47" i="11"/>
  <c r="R47" i="11"/>
  <c r="Q47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2" i="11"/>
  <c r="O83" i="11" s="1"/>
  <c r="M42" i="11"/>
  <c r="E42" i="11"/>
  <c r="O38" i="11"/>
  <c r="O79" i="11" s="1"/>
  <c r="M38" i="11"/>
  <c r="O37" i="11"/>
  <c r="O78" i="11" s="1"/>
  <c r="M37" i="11"/>
  <c r="O36" i="11"/>
  <c r="O77" i="11" s="1"/>
  <c r="M36" i="11"/>
  <c r="O35" i="11"/>
  <c r="O76" i="11" s="1"/>
  <c r="M35" i="11"/>
  <c r="E35" i="11"/>
  <c r="O34" i="11"/>
  <c r="O75" i="11" s="1"/>
  <c r="M34" i="11"/>
  <c r="E34" i="11"/>
  <c r="O32" i="11"/>
  <c r="O73" i="11" s="1"/>
  <c r="M32" i="11"/>
  <c r="E32" i="11"/>
  <c r="O31" i="11"/>
  <c r="O72" i="11" s="1"/>
  <c r="M31" i="11"/>
  <c r="E31" i="11"/>
  <c r="O30" i="11"/>
  <c r="O71" i="11" s="1"/>
  <c r="O29" i="11"/>
  <c r="O70" i="11" s="1"/>
  <c r="M29" i="11"/>
  <c r="O28" i="11"/>
  <c r="O69" i="11" s="1"/>
  <c r="M28" i="11"/>
  <c r="O27" i="11"/>
  <c r="O68" i="11" s="1"/>
  <c r="M27" i="11"/>
  <c r="O26" i="11"/>
  <c r="O67" i="11" s="1"/>
  <c r="M26" i="11"/>
  <c r="E26" i="11"/>
  <c r="O25" i="11"/>
  <c r="O66" i="11" s="1"/>
  <c r="M25" i="11"/>
  <c r="O24" i="11"/>
  <c r="O65" i="11" s="1"/>
  <c r="M24" i="11"/>
  <c r="O23" i="11"/>
  <c r="O64" i="11" s="1"/>
  <c r="O21" i="11"/>
  <c r="O62" i="11" s="1"/>
  <c r="M21" i="11"/>
  <c r="E21" i="11"/>
  <c r="O20" i="11"/>
  <c r="O61" i="11" s="1"/>
  <c r="O19" i="11"/>
  <c r="O60" i="11" s="1"/>
  <c r="M19" i="11"/>
  <c r="O18" i="11"/>
  <c r="O59" i="11" s="1"/>
  <c r="M18" i="11"/>
  <c r="O17" i="11"/>
  <c r="O58" i="11" s="1"/>
  <c r="M17" i="11"/>
  <c r="E17" i="11"/>
  <c r="O16" i="11"/>
  <c r="O57" i="11" s="1"/>
  <c r="M16" i="11"/>
  <c r="O15" i="11"/>
  <c r="O56" i="11" s="1"/>
  <c r="M15" i="11"/>
  <c r="E15" i="11"/>
  <c r="O14" i="11"/>
  <c r="O55" i="11" s="1"/>
  <c r="O13" i="11"/>
  <c r="O54" i="11" s="1"/>
  <c r="M13" i="11"/>
  <c r="O12" i="11"/>
  <c r="O53" i="11" s="1"/>
  <c r="M12" i="11"/>
  <c r="O11" i="11"/>
  <c r="O52" i="11" s="1"/>
  <c r="M11" i="11"/>
  <c r="O10" i="11"/>
  <c r="O51" i="11" s="1"/>
  <c r="M10" i="11"/>
  <c r="O9" i="11"/>
  <c r="O50" i="11" s="1"/>
  <c r="O8" i="11"/>
  <c r="O49" i="11" s="1"/>
  <c r="M8" i="11"/>
  <c r="E8" i="11"/>
  <c r="O7" i="11"/>
  <c r="O48" i="11" s="1"/>
  <c r="M7" i="11"/>
  <c r="E7" i="11"/>
  <c r="O6" i="11"/>
  <c r="O47" i="11" s="1"/>
  <c r="E6" i="11"/>
  <c r="O5" i="11"/>
  <c r="O46" i="11" s="1"/>
  <c r="D31" i="11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V54" i="4"/>
  <c r="U54" i="4"/>
  <c r="T54" i="4"/>
  <c r="S54" i="4"/>
  <c r="R54" i="4"/>
  <c r="Q54" i="4"/>
  <c r="P54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V53" i="4"/>
  <c r="U53" i="4"/>
  <c r="T53" i="4"/>
  <c r="S53" i="4"/>
  <c r="R53" i="4"/>
  <c r="Q53" i="4"/>
  <c r="P53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V52" i="4"/>
  <c r="U52" i="4"/>
  <c r="T52" i="4"/>
  <c r="S52" i="4"/>
  <c r="R52" i="4"/>
  <c r="Q52" i="4"/>
  <c r="P52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V51" i="4"/>
  <c r="U51" i="4"/>
  <c r="T51" i="4"/>
  <c r="S51" i="4"/>
  <c r="R51" i="4"/>
  <c r="Q51" i="4"/>
  <c r="O12" i="4"/>
  <c r="O53" i="4" s="1"/>
  <c r="O11" i="4"/>
  <c r="O52" i="4" s="1"/>
  <c r="M12" i="4"/>
  <c r="I12" i="4"/>
  <c r="J12" i="4" s="1"/>
  <c r="M11" i="4"/>
  <c r="I11" i="4"/>
  <c r="J11" i="4" s="1"/>
  <c r="O9" i="4"/>
  <c r="O50" i="4" s="1"/>
  <c r="O13" i="4"/>
  <c r="O54" i="4" s="1"/>
  <c r="O10" i="4"/>
  <c r="O51" i="4" s="1"/>
  <c r="M13" i="4"/>
  <c r="I13" i="4"/>
  <c r="J13" i="4" s="1"/>
  <c r="E34" i="4"/>
  <c r="E32" i="4"/>
  <c r="E31" i="4"/>
  <c r="E8" i="4"/>
  <c r="E7" i="4"/>
  <c r="E6" i="4"/>
  <c r="E42" i="4"/>
  <c r="AV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V44" i="4"/>
  <c r="U44" i="4"/>
  <c r="T44" i="4"/>
  <c r="S44" i="4"/>
  <c r="R44" i="4"/>
  <c r="Q44" i="4"/>
  <c r="P44" i="4"/>
  <c r="AS79" i="4"/>
  <c r="AR79" i="4"/>
  <c r="AQ79" i="4"/>
  <c r="AP79" i="4"/>
  <c r="AO79" i="4"/>
  <c r="AN79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V79" i="4"/>
  <c r="U79" i="4"/>
  <c r="T79" i="4"/>
  <c r="S79" i="4"/>
  <c r="R79" i="4"/>
  <c r="Q79" i="4"/>
  <c r="P79" i="4"/>
  <c r="AS78" i="4"/>
  <c r="AR78" i="4"/>
  <c r="AQ78" i="4"/>
  <c r="AP78" i="4"/>
  <c r="AO78" i="4"/>
  <c r="AN78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V78" i="4"/>
  <c r="U78" i="4"/>
  <c r="S78" i="4"/>
  <c r="R78" i="4"/>
  <c r="Q78" i="4"/>
  <c r="P78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V77" i="4"/>
  <c r="U77" i="4"/>
  <c r="T77" i="4"/>
  <c r="S77" i="4"/>
  <c r="R77" i="4"/>
  <c r="Q77" i="4"/>
  <c r="P77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V76" i="4"/>
  <c r="U76" i="4"/>
  <c r="T76" i="4"/>
  <c r="S76" i="4"/>
  <c r="R76" i="4"/>
  <c r="Q76" i="4"/>
  <c r="P76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V75" i="4"/>
  <c r="U75" i="4"/>
  <c r="T75" i="4"/>
  <c r="S75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V73" i="4"/>
  <c r="U73" i="4"/>
  <c r="T73" i="4"/>
  <c r="S73" i="4"/>
  <c r="R73" i="4"/>
  <c r="Q73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V72" i="4"/>
  <c r="U72" i="4"/>
  <c r="T72" i="4"/>
  <c r="S72" i="4"/>
  <c r="R72" i="4"/>
  <c r="Q72" i="4"/>
  <c r="AS70" i="4"/>
  <c r="AR70" i="4"/>
  <c r="AQ70" i="4"/>
  <c r="AP70" i="4"/>
  <c r="AO70" i="4"/>
  <c r="AN70" i="4"/>
  <c r="AM70" i="4"/>
  <c r="AL70" i="4"/>
  <c r="AK70" i="4"/>
  <c r="AJ70" i="4"/>
  <c r="AI70" i="4"/>
  <c r="AH70" i="4"/>
  <c r="AG70" i="4"/>
  <c r="AF70" i="4"/>
  <c r="AE70" i="4"/>
  <c r="AD70" i="4"/>
  <c r="AC70" i="4"/>
  <c r="AB70" i="4"/>
  <c r="T70" i="4"/>
  <c r="S70" i="4"/>
  <c r="R70" i="4"/>
  <c r="Q70" i="4"/>
  <c r="P70" i="4"/>
  <c r="AS69" i="4"/>
  <c r="AR69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T69" i="4"/>
  <c r="S69" i="4"/>
  <c r="R69" i="4"/>
  <c r="Q69" i="4"/>
  <c r="P69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T68" i="4"/>
  <c r="S68" i="4"/>
  <c r="R68" i="4"/>
  <c r="Q68" i="4"/>
  <c r="P68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T67" i="4"/>
  <c r="S67" i="4"/>
  <c r="R67" i="4"/>
  <c r="Q67" i="4"/>
  <c r="P67" i="4"/>
  <c r="AS66" i="4"/>
  <c r="AR66" i="4"/>
  <c r="AQ66" i="4"/>
  <c r="AP66" i="4"/>
  <c r="AO66" i="4"/>
  <c r="AN66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V66" i="4"/>
  <c r="U66" i="4"/>
  <c r="T66" i="4"/>
  <c r="S66" i="4"/>
  <c r="R66" i="4"/>
  <c r="Q66" i="4"/>
  <c r="P66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T65" i="4"/>
  <c r="S65" i="4"/>
  <c r="R65" i="4"/>
  <c r="Q65" i="4"/>
  <c r="P65" i="4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V64" i="4"/>
  <c r="U64" i="4"/>
  <c r="T64" i="4"/>
  <c r="S64" i="4"/>
  <c r="R64" i="4"/>
  <c r="Q64" i="4"/>
  <c r="P64" i="4"/>
  <c r="AS62" i="4"/>
  <c r="AR62" i="4"/>
  <c r="AQ62" i="4"/>
  <c r="AP62" i="4"/>
  <c r="AO62" i="4"/>
  <c r="AN62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V62" i="4"/>
  <c r="U62" i="4"/>
  <c r="T62" i="4"/>
  <c r="S62" i="4"/>
  <c r="R62" i="4"/>
  <c r="Q62" i="4"/>
  <c r="P62" i="4"/>
  <c r="AS61" i="4"/>
  <c r="AR61" i="4"/>
  <c r="AQ61" i="4"/>
  <c r="AP61" i="4"/>
  <c r="AO61" i="4"/>
  <c r="AN61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V61" i="4"/>
  <c r="U61" i="4"/>
  <c r="T61" i="4"/>
  <c r="S61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V60" i="4"/>
  <c r="U60" i="4"/>
  <c r="S60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V59" i="4"/>
  <c r="T59" i="4"/>
  <c r="S59" i="4"/>
  <c r="R59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V58" i="4"/>
  <c r="U58" i="4"/>
  <c r="T58" i="4"/>
  <c r="S58" i="4"/>
  <c r="R58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V57" i="4"/>
  <c r="U57" i="4"/>
  <c r="T57" i="4"/>
  <c r="S57" i="4"/>
  <c r="R57" i="4"/>
  <c r="Q57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V56" i="4"/>
  <c r="U56" i="4"/>
  <c r="T56" i="4"/>
  <c r="S56" i="4"/>
  <c r="R56" i="4"/>
  <c r="Q56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V49" i="4"/>
  <c r="U49" i="4"/>
  <c r="T49" i="4"/>
  <c r="S49" i="4"/>
  <c r="R49" i="4"/>
  <c r="Q49" i="4"/>
  <c r="P49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V48" i="4"/>
  <c r="U48" i="4"/>
  <c r="T48" i="4"/>
  <c r="S48" i="4"/>
  <c r="R48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V47" i="4"/>
  <c r="U47" i="4"/>
  <c r="T47" i="4"/>
  <c r="S47" i="4"/>
  <c r="R47" i="4"/>
  <c r="Q47" i="4"/>
  <c r="AR45" i="4" l="1"/>
  <c r="AB45" i="4"/>
  <c r="AJ45" i="4"/>
  <c r="AK45" i="4"/>
  <c r="AD45" i="4"/>
  <c r="AL45" i="4"/>
  <c r="AF45" i="4"/>
  <c r="AN45" i="4"/>
  <c r="AM45" i="4"/>
  <c r="AG45" i="4"/>
  <c r="AO45" i="4"/>
  <c r="S45" i="4"/>
  <c r="AH45" i="4"/>
  <c r="AP45" i="4"/>
  <c r="AC45" i="4"/>
  <c r="AE45" i="4"/>
  <c r="AI45" i="4"/>
  <c r="AQ45" i="4"/>
  <c r="G12" i="11"/>
  <c r="I12" i="11" s="1"/>
  <c r="J12" i="11" s="1"/>
  <c r="K12" i="11" s="1"/>
  <c r="D40" i="11"/>
  <c r="G33" i="11"/>
  <c r="D33" i="11"/>
  <c r="G41" i="11"/>
  <c r="I41" i="11" s="1"/>
  <c r="D41" i="11"/>
  <c r="G40" i="11"/>
  <c r="I40" i="11" s="1"/>
  <c r="D11" i="11"/>
  <c r="G21" i="11"/>
  <c r="I21" i="11" s="1"/>
  <c r="AG62" i="11" s="1"/>
  <c r="P53" i="11"/>
  <c r="D10" i="11"/>
  <c r="G22" i="11"/>
  <c r="G7" i="11"/>
  <c r="I7" i="11" s="1"/>
  <c r="Q48" i="11" s="1"/>
  <c r="G26" i="11"/>
  <c r="I26" i="11" s="1"/>
  <c r="J26" i="11" s="1"/>
  <c r="G31" i="11"/>
  <c r="I31" i="11" s="1"/>
  <c r="G17" i="11"/>
  <c r="I17" i="11" s="1"/>
  <c r="Q58" i="11" s="1"/>
  <c r="G38" i="11"/>
  <c r="I38" i="11" s="1"/>
  <c r="G8" i="11"/>
  <c r="I8" i="11" s="1"/>
  <c r="G13" i="11"/>
  <c r="G18" i="11"/>
  <c r="I18" i="11" s="1"/>
  <c r="Q59" i="11" s="1"/>
  <c r="G29" i="11"/>
  <c r="I29" i="11" s="1"/>
  <c r="J29" i="11" s="1"/>
  <c r="G25" i="11"/>
  <c r="I25" i="11" s="1"/>
  <c r="J25" i="11" s="1"/>
  <c r="G32" i="11"/>
  <c r="G37" i="11"/>
  <c r="G10" i="11"/>
  <c r="I10" i="11" s="1"/>
  <c r="G15" i="11"/>
  <c r="I15" i="11" s="1"/>
  <c r="G19" i="11"/>
  <c r="I19" i="11" s="1"/>
  <c r="P60" i="11" s="1"/>
  <c r="G28" i="11"/>
  <c r="I28" i="11" s="1"/>
  <c r="J28" i="11" s="1"/>
  <c r="G24" i="11"/>
  <c r="I24" i="11" s="1"/>
  <c r="J24" i="11" s="1"/>
  <c r="G34" i="11"/>
  <c r="I34" i="11" s="1"/>
  <c r="P75" i="11" s="1"/>
  <c r="G36" i="11"/>
  <c r="I36" i="11" s="1"/>
  <c r="AG77" i="11" s="1"/>
  <c r="G6" i="11"/>
  <c r="I6" i="11" s="1"/>
  <c r="G11" i="11"/>
  <c r="G16" i="11"/>
  <c r="I16" i="11" s="1"/>
  <c r="G20" i="11"/>
  <c r="I20" i="11" s="1"/>
  <c r="Q61" i="11" s="1"/>
  <c r="G27" i="11"/>
  <c r="I27" i="11" s="1"/>
  <c r="J27" i="11" s="1"/>
  <c r="K27" i="11" s="1"/>
  <c r="G23" i="11"/>
  <c r="G35" i="11"/>
  <c r="I35" i="11" s="1"/>
  <c r="AG76" i="11" s="1"/>
  <c r="G42" i="11"/>
  <c r="I42" i="11" s="1"/>
  <c r="J42" i="11" s="1"/>
  <c r="AH45" i="11"/>
  <c r="AL45" i="11"/>
  <c r="AP45" i="11"/>
  <c r="AT45" i="11"/>
  <c r="AX45" i="11"/>
  <c r="BB45" i="11"/>
  <c r="BF45" i="11"/>
  <c r="D12" i="11"/>
  <c r="D13" i="11"/>
  <c r="AI45" i="11"/>
  <c r="AM45" i="11"/>
  <c r="AQ45" i="11"/>
  <c r="AU45" i="11"/>
  <c r="AY45" i="11"/>
  <c r="BC45" i="11"/>
  <c r="AA45" i="11"/>
  <c r="AJ45" i="11"/>
  <c r="AN45" i="11"/>
  <c r="AR45" i="11"/>
  <c r="AV45" i="11"/>
  <c r="AZ45" i="11"/>
  <c r="BD45" i="11"/>
  <c r="S45" i="11"/>
  <c r="AK45" i="11"/>
  <c r="AO45" i="11"/>
  <c r="AS45" i="11"/>
  <c r="AW45" i="11"/>
  <c r="BA45" i="11"/>
  <c r="BE45" i="11"/>
  <c r="D7" i="11"/>
  <c r="D8" i="11"/>
  <c r="I37" i="11"/>
  <c r="AG78" i="11" s="1"/>
  <c r="D42" i="11"/>
  <c r="U65" i="11"/>
  <c r="V68" i="11"/>
  <c r="U69" i="11"/>
  <c r="D6" i="11"/>
  <c r="D15" i="11"/>
  <c r="D17" i="11"/>
  <c r="D21" i="11"/>
  <c r="V67" i="11"/>
  <c r="P73" i="11"/>
  <c r="D32" i="11"/>
  <c r="D34" i="11"/>
  <c r="D35" i="11"/>
  <c r="V70" i="11"/>
  <c r="J41" i="11" l="1"/>
  <c r="K41" i="11" s="1"/>
  <c r="Q82" i="11"/>
  <c r="J40" i="11"/>
  <c r="K40" i="11" s="1"/>
  <c r="AG81" i="11"/>
  <c r="Q53" i="11"/>
  <c r="I33" i="11"/>
  <c r="I32" i="11"/>
  <c r="J21" i="11"/>
  <c r="K21" i="11" s="1"/>
  <c r="J15" i="11"/>
  <c r="K15" i="11" s="1"/>
  <c r="P56" i="11"/>
  <c r="J31" i="11"/>
  <c r="K31" i="11" s="1"/>
  <c r="P72" i="11"/>
  <c r="J16" i="11"/>
  <c r="K16" i="11" s="1"/>
  <c r="P57" i="11"/>
  <c r="J10" i="11"/>
  <c r="K10" i="11" s="1"/>
  <c r="P51" i="11"/>
  <c r="J6" i="11"/>
  <c r="K6" i="11" s="1"/>
  <c r="P47" i="11"/>
  <c r="I23" i="11"/>
  <c r="U67" i="11"/>
  <c r="AG67" i="11"/>
  <c r="I13" i="11"/>
  <c r="Y66" i="11"/>
  <c r="Y45" i="11" s="1"/>
  <c r="AG66" i="11"/>
  <c r="Z83" i="11"/>
  <c r="Z45" i="11" s="1"/>
  <c r="BK83" i="11"/>
  <c r="BK45" i="11" s="1"/>
  <c r="J20" i="11"/>
  <c r="K20" i="11" s="1"/>
  <c r="P61" i="11"/>
  <c r="V69" i="11"/>
  <c r="AG69" i="11"/>
  <c r="U59" i="11"/>
  <c r="P59" i="11"/>
  <c r="J17" i="11"/>
  <c r="K17" i="11" s="1"/>
  <c r="P58" i="11"/>
  <c r="I22" i="11"/>
  <c r="I11" i="11"/>
  <c r="J8" i="11"/>
  <c r="K8" i="11" s="1"/>
  <c r="AG49" i="11"/>
  <c r="J38" i="11"/>
  <c r="K38" i="11" s="1"/>
  <c r="AG79" i="11"/>
  <c r="U68" i="11"/>
  <c r="AG68" i="11"/>
  <c r="V65" i="11"/>
  <c r="AG65" i="11"/>
  <c r="U70" i="11"/>
  <c r="AG70" i="11"/>
  <c r="J7" i="11"/>
  <c r="K7" i="11" s="1"/>
  <c r="P48" i="11"/>
  <c r="J18" i="11"/>
  <c r="K18" i="11" s="1"/>
  <c r="K28" i="11"/>
  <c r="K29" i="11"/>
  <c r="K24" i="11"/>
  <c r="X76" i="11"/>
  <c r="J35" i="11"/>
  <c r="K35" i="11" s="1"/>
  <c r="W76" i="11"/>
  <c r="W45" i="11" s="1"/>
  <c r="J37" i="11"/>
  <c r="K37" i="11" s="1"/>
  <c r="T78" i="11"/>
  <c r="K26" i="11"/>
  <c r="K25" i="11"/>
  <c r="X77" i="11"/>
  <c r="J36" i="11"/>
  <c r="K36" i="11" s="1"/>
  <c r="R60" i="11"/>
  <c r="T60" i="11"/>
  <c r="J19" i="11"/>
  <c r="K19" i="11" s="1"/>
  <c r="Q60" i="11"/>
  <c r="Q75" i="11"/>
  <c r="R75" i="11"/>
  <c r="J34" i="11"/>
  <c r="K34" i="11" s="1"/>
  <c r="K42" i="11"/>
  <c r="J32" i="11" l="1"/>
  <c r="K32" i="11" s="1"/>
  <c r="BG73" i="11"/>
  <c r="BG45" i="11" s="1"/>
  <c r="BH74" i="11"/>
  <c r="BH45" i="11" s="1"/>
  <c r="BI74" i="11"/>
  <c r="BI45" i="11" s="1"/>
  <c r="J33" i="11"/>
  <c r="K33" i="11" s="1"/>
  <c r="P45" i="11"/>
  <c r="U45" i="11"/>
  <c r="V45" i="11"/>
  <c r="J11" i="11"/>
  <c r="K11" i="11" s="1"/>
  <c r="BJ52" i="11"/>
  <c r="BJ45" i="11" s="1"/>
  <c r="J13" i="11"/>
  <c r="K13" i="11" s="1"/>
  <c r="AG54" i="11"/>
  <c r="J23" i="11"/>
  <c r="K23" i="11" s="1"/>
  <c r="AG64" i="11"/>
  <c r="J22" i="11"/>
  <c r="K22" i="11" s="1"/>
  <c r="AG63" i="11"/>
  <c r="T45" i="11"/>
  <c r="R45" i="11"/>
  <c r="X45" i="11"/>
  <c r="Q45" i="11"/>
  <c r="AG45" i="11" l="1"/>
  <c r="S1" i="11" s="1"/>
  <c r="S2" i="11"/>
  <c r="P1" i="11"/>
  <c r="M2" i="11" s="1"/>
  <c r="E35" i="4"/>
  <c r="E15" i="4"/>
  <c r="O38" i="4"/>
  <c r="O79" i="4" s="1"/>
  <c r="M38" i="4"/>
  <c r="E21" i="4"/>
  <c r="E26" i="4"/>
  <c r="E17" i="4"/>
  <c r="R2" i="11" l="1"/>
  <c r="T2" i="11" s="1"/>
  <c r="T1" i="11"/>
  <c r="P2" i="4"/>
  <c r="O23" i="4" l="1"/>
  <c r="O64" i="4" s="1"/>
  <c r="O21" i="4"/>
  <c r="O62" i="4" s="1"/>
  <c r="O20" i="4"/>
  <c r="O61" i="4" s="1"/>
  <c r="R1" i="4"/>
  <c r="O8" i="4"/>
  <c r="O49" i="4" s="1"/>
  <c r="O7" i="4"/>
  <c r="O48" i="4" s="1"/>
  <c r="O6" i="4"/>
  <c r="O47" i="4" s="1"/>
  <c r="M8" i="4"/>
  <c r="M7" i="4"/>
  <c r="O5" i="4"/>
  <c r="O46" i="4" s="1"/>
  <c r="G41" i="4" l="1"/>
  <c r="I41" i="4" s="1"/>
  <c r="G33" i="4"/>
  <c r="I33" i="4" s="1"/>
  <c r="AU74" i="4" s="1"/>
  <c r="AU45" i="4" s="1"/>
  <c r="D40" i="4"/>
  <c r="G12" i="4"/>
  <c r="K12" i="4" s="1"/>
  <c r="D41" i="4"/>
  <c r="G13" i="4"/>
  <c r="K13" i="4" s="1"/>
  <c r="G40" i="4"/>
  <c r="I40" i="4" s="1"/>
  <c r="D33" i="4"/>
  <c r="G11" i="4"/>
  <c r="K11" i="4" s="1"/>
  <c r="G10" i="4"/>
  <c r="G22" i="4"/>
  <c r="G42" i="4"/>
  <c r="G35" i="4"/>
  <c r="G29" i="4"/>
  <c r="G25" i="4"/>
  <c r="G20" i="4"/>
  <c r="G16" i="4"/>
  <c r="G26" i="4"/>
  <c r="G7" i="4"/>
  <c r="G38" i="4"/>
  <c r="I38" i="4" s="1"/>
  <c r="G34" i="4"/>
  <c r="G28" i="4"/>
  <c r="G24" i="4"/>
  <c r="G19" i="4"/>
  <c r="G31" i="4"/>
  <c r="I31" i="4" s="1"/>
  <c r="J31" i="4" s="1"/>
  <c r="G21" i="4"/>
  <c r="G37" i="4"/>
  <c r="G32" i="4"/>
  <c r="I32" i="4" s="1"/>
  <c r="AS73" i="4" s="1"/>
  <c r="G27" i="4"/>
  <c r="G23" i="4"/>
  <c r="G18" i="4"/>
  <c r="G8" i="4"/>
  <c r="I8" i="4" s="1"/>
  <c r="AA49" i="4" s="1"/>
  <c r="G36" i="4"/>
  <c r="G17" i="4"/>
  <c r="D6" i="4"/>
  <c r="G6" i="4"/>
  <c r="D17" i="4"/>
  <c r="D32" i="4"/>
  <c r="I7" i="4"/>
  <c r="Q48" i="4" s="1"/>
  <c r="D21" i="4"/>
  <c r="D42" i="4"/>
  <c r="D34" i="4"/>
  <c r="D7" i="4"/>
  <c r="D35" i="4"/>
  <c r="D31" i="4"/>
  <c r="D15" i="4"/>
  <c r="D8" i="4"/>
  <c r="I10" i="4" l="1"/>
  <c r="J40" i="4"/>
  <c r="K40" i="4" s="1"/>
  <c r="AS81" i="4"/>
  <c r="AS45" i="4" s="1"/>
  <c r="I6" i="4"/>
  <c r="J33" i="4"/>
  <c r="K33" i="4" s="1"/>
  <c r="AT74" i="4"/>
  <c r="AT45" i="4" s="1"/>
  <c r="Q82" i="4"/>
  <c r="J41" i="4"/>
  <c r="K41" i="4" s="1"/>
  <c r="P72" i="4"/>
  <c r="I15" i="4"/>
  <c r="I16" i="4"/>
  <c r="K31" i="4"/>
  <c r="J8" i="4"/>
  <c r="K8" i="4" s="1"/>
  <c r="J7" i="4"/>
  <c r="K7" i="4" s="1"/>
  <c r="P48" i="4"/>
  <c r="J38" i="4"/>
  <c r="K38" i="4" s="1"/>
  <c r="AA79" i="4"/>
  <c r="I20" i="4"/>
  <c r="I23" i="4"/>
  <c r="I22" i="4"/>
  <c r="J32" i="4"/>
  <c r="K32" i="4" s="1"/>
  <c r="P73" i="4"/>
  <c r="M42" i="4"/>
  <c r="M37" i="4"/>
  <c r="M36" i="4"/>
  <c r="M35" i="4"/>
  <c r="M34" i="4"/>
  <c r="M32" i="4"/>
  <c r="M31" i="4"/>
  <c r="M29" i="4"/>
  <c r="M28" i="4"/>
  <c r="M27" i="4"/>
  <c r="M26" i="4"/>
  <c r="M25" i="4"/>
  <c r="M21" i="4"/>
  <c r="M19" i="4"/>
  <c r="M18" i="4"/>
  <c r="M17" i="4"/>
  <c r="I42" i="4"/>
  <c r="AV83" i="4" s="1"/>
  <c r="AV45" i="4" s="1"/>
  <c r="I37" i="4"/>
  <c r="I36" i="4"/>
  <c r="I35" i="4"/>
  <c r="AA76" i="4" s="1"/>
  <c r="I34" i="4"/>
  <c r="P75" i="4" s="1"/>
  <c r="I29" i="4"/>
  <c r="AA70" i="4" s="1"/>
  <c r="I27" i="4"/>
  <c r="AA68" i="4" s="1"/>
  <c r="I25" i="4"/>
  <c r="I21" i="4"/>
  <c r="I17" i="4"/>
  <c r="Q58" i="4" s="1"/>
  <c r="O42" i="4"/>
  <c r="O83" i="4" s="1"/>
  <c r="O37" i="4"/>
  <c r="O78" i="4" s="1"/>
  <c r="O36" i="4"/>
  <c r="O77" i="4" s="1"/>
  <c r="O35" i="4"/>
  <c r="O76" i="4" s="1"/>
  <c r="O34" i="4"/>
  <c r="O75" i="4" s="1"/>
  <c r="O32" i="4"/>
  <c r="O73" i="4" s="1"/>
  <c r="O31" i="4"/>
  <c r="O72" i="4" s="1"/>
  <c r="O30" i="4"/>
  <c r="O71" i="4" s="1"/>
  <c r="O29" i="4"/>
  <c r="O70" i="4" s="1"/>
  <c r="O28" i="4"/>
  <c r="O69" i="4" s="1"/>
  <c r="O27" i="4"/>
  <c r="O68" i="4" s="1"/>
  <c r="O26" i="4"/>
  <c r="O67" i="4" s="1"/>
  <c r="O25" i="4"/>
  <c r="O66" i="4" s="1"/>
  <c r="O24" i="4"/>
  <c r="O65" i="4" s="1"/>
  <c r="O19" i="4"/>
  <c r="O60" i="4" s="1"/>
  <c r="O18" i="4"/>
  <c r="O59" i="4" s="1"/>
  <c r="O17" i="4"/>
  <c r="O58" i="4" s="1"/>
  <c r="O16" i="4"/>
  <c r="O57" i="4" s="1"/>
  <c r="O15" i="4"/>
  <c r="O56" i="4" s="1"/>
  <c r="O14" i="4"/>
  <c r="O55" i="4" s="1"/>
  <c r="J10" i="4" l="1"/>
  <c r="K10" i="4" s="1"/>
  <c r="P51" i="4"/>
  <c r="J6" i="4"/>
  <c r="K6" i="4" s="1"/>
  <c r="P47" i="4"/>
  <c r="J16" i="4"/>
  <c r="K16" i="4" s="1"/>
  <c r="P57" i="4"/>
  <c r="J15" i="4"/>
  <c r="K15" i="4" s="1"/>
  <c r="P56" i="4"/>
  <c r="Q61" i="4"/>
  <c r="R61" i="4"/>
  <c r="J22" i="4"/>
  <c r="K22" i="4" s="1"/>
  <c r="AA63" i="4"/>
  <c r="AA66" i="4"/>
  <c r="J23" i="4"/>
  <c r="K23" i="4" s="1"/>
  <c r="AA64" i="4"/>
  <c r="J17" i="4"/>
  <c r="K17" i="4" s="1"/>
  <c r="P58" i="4"/>
  <c r="T78" i="4"/>
  <c r="AA78" i="4"/>
  <c r="AA77" i="4"/>
  <c r="J20" i="4"/>
  <c r="P61" i="4"/>
  <c r="J21" i="4"/>
  <c r="K21" i="4" s="1"/>
  <c r="AA62" i="4"/>
  <c r="U70" i="4"/>
  <c r="V70" i="4"/>
  <c r="U68" i="4"/>
  <c r="V68" i="4"/>
  <c r="R75" i="4"/>
  <c r="Q75" i="4"/>
  <c r="J29" i="4"/>
  <c r="K29" i="4" s="1"/>
  <c r="J27" i="4"/>
  <c r="K27" i="4" s="1"/>
  <c r="J42" i="4"/>
  <c r="K42" i="4" s="1"/>
  <c r="J35" i="4"/>
  <c r="K35" i="4" s="1"/>
  <c r="J34" i="4"/>
  <c r="K34" i="4" s="1"/>
  <c r="J37" i="4"/>
  <c r="K37" i="4" s="1"/>
  <c r="J25" i="4"/>
  <c r="K25" i="4" s="1"/>
  <c r="J36" i="4"/>
  <c r="K36" i="4" s="1"/>
  <c r="I18" i="4"/>
  <c r="Q59" i="4" s="1"/>
  <c r="I19" i="4"/>
  <c r="P60" i="4" s="1"/>
  <c r="K20" i="4" l="1"/>
  <c r="U59" i="4"/>
  <c r="P59" i="4"/>
  <c r="P45" i="4" s="1"/>
  <c r="Q60" i="4"/>
  <c r="Q45" i="4" s="1"/>
  <c r="R60" i="4"/>
  <c r="R45" i="4" s="1"/>
  <c r="T60" i="4"/>
  <c r="T45" i="4" s="1"/>
  <c r="J19" i="4"/>
  <c r="K19" i="4" s="1"/>
  <c r="J18" i="4"/>
  <c r="I24" i="4"/>
  <c r="AA65" i="4" s="1"/>
  <c r="I28" i="4"/>
  <c r="AA69" i="4" s="1"/>
  <c r="I26" i="4"/>
  <c r="AA67" i="4" s="1"/>
  <c r="AA45" i="4" l="1"/>
  <c r="U65" i="4"/>
  <c r="V65" i="4"/>
  <c r="J28" i="4"/>
  <c r="K28" i="4" s="1"/>
  <c r="U69" i="4"/>
  <c r="V69" i="4"/>
  <c r="J26" i="4"/>
  <c r="K26" i="4" s="1"/>
  <c r="U67" i="4"/>
  <c r="V67" i="4"/>
  <c r="K18" i="4"/>
  <c r="J24" i="4"/>
  <c r="U45" i="4" l="1"/>
  <c r="V45" i="4"/>
  <c r="P1" i="4"/>
  <c r="M2" i="4" s="1"/>
  <c r="K24" i="4"/>
  <c r="S2" i="4" s="1"/>
  <c r="S1" i="4" l="1"/>
  <c r="T1" i="4" s="1"/>
  <c r="R2" i="4"/>
  <c r="T2" i="4" s="1"/>
</calcChain>
</file>

<file path=xl/sharedStrings.xml><?xml version="1.0" encoding="utf-8"?>
<sst xmlns="http://schemas.openxmlformats.org/spreadsheetml/2006/main" count="252" uniqueCount="123">
  <si>
    <t>Incentivo per il personale calcolato su importo gara</t>
  </si>
  <si>
    <t>Importo gara</t>
  </si>
  <si>
    <t>DURATA IN MESI</t>
  </si>
  <si>
    <t>Fondo generale</t>
  </si>
  <si>
    <t>Predisposizione programma biennale (compilazione scheda)</t>
  </si>
  <si>
    <t>N.
partecipanti</t>
  </si>
  <si>
    <t>Coll. Tec.</t>
  </si>
  <si>
    <t>Coll. Amm.</t>
  </si>
  <si>
    <t>Preparazione disciplinare, bando,contratto e allegati, delibera</t>
  </si>
  <si>
    <t>Controlli contabili su delibere</t>
  </si>
  <si>
    <t>Svolgimento procedura (seggio di gara)/Assistenza alla commissione giudicatrice</t>
  </si>
  <si>
    <t>Obblighi informativi ANAC</t>
  </si>
  <si>
    <t>Comunicazioni, pubblicazioni e verifiche di legge</t>
  </si>
  <si>
    <t>Preparazione contratto per stipula</t>
  </si>
  <si>
    <t>Direzione dell'esecuzione</t>
  </si>
  <si>
    <t xml:space="preserve">verifica tecnica delle attività </t>
  </si>
  <si>
    <t>Proposte d'ordine e ordine</t>
  </si>
  <si>
    <t>rapportini e liquidazione fatture</t>
  </si>
  <si>
    <t xml:space="preserve">verifiche propedeutiche e pagamento fatture </t>
  </si>
  <si>
    <t>obblighi informativi ANAC</t>
  </si>
  <si>
    <t>legenda</t>
  </si>
  <si>
    <t>DEC</t>
  </si>
  <si>
    <t>si</t>
  </si>
  <si>
    <t>RUOLO</t>
  </si>
  <si>
    <t>RUP</t>
  </si>
  <si>
    <t>no</t>
  </si>
  <si>
    <t>Titolo gara</t>
  </si>
  <si>
    <t>Preparazione capitolato - tec.</t>
  </si>
  <si>
    <t>Preparazione DUVRI - tec.</t>
  </si>
  <si>
    <t>Preparazione DUVRI - amm</t>
  </si>
  <si>
    <t>Incentivo per ruolo</t>
  </si>
  <si>
    <t>RUP è dirigente (si/no):</t>
  </si>
  <si>
    <t>DEC è dirigente (si/no):</t>
  </si>
  <si>
    <t>NOMINATIVO COLLABORATORI TECNICI</t>
  </si>
  <si>
    <t>NOMINATIVO COLLABORATORI AMMINISTRATIVI</t>
  </si>
  <si>
    <t>parte editabile</t>
  </si>
  <si>
    <t>Rif.</t>
  </si>
  <si>
    <t>ATTO</t>
  </si>
  <si>
    <t>DEL</t>
  </si>
  <si>
    <t>Descrizione della gara</t>
  </si>
  <si>
    <t>IMPORTO</t>
  </si>
  <si>
    <t>Responsabile del Procedimento</t>
  </si>
  <si>
    <t>Direttore dell'Esecuzione Contrattuale</t>
  </si>
  <si>
    <t>Collaudatore</t>
  </si>
  <si>
    <t>Collaboratori tecnici/amministrativi senza OPZIONI</t>
  </si>
  <si>
    <t>Denominare ogni foglio di lavoro con il n. di riferimento della gara indicato nella colonna A del foglio elenco gare e il servizio del Rup es. 1_UVDP</t>
  </si>
  <si>
    <r>
      <t>Compilare</t>
    </r>
    <r>
      <rPr>
        <b/>
        <sz val="11"/>
        <color theme="1"/>
        <rFont val="Calibri"/>
        <family val="2"/>
        <scheme val="minor"/>
      </rPr>
      <t xml:space="preserve"> 1</t>
    </r>
    <r>
      <rPr>
        <sz val="11"/>
        <color theme="1"/>
        <rFont val="Calibri"/>
        <family val="2"/>
        <scheme val="minor"/>
      </rPr>
      <t xml:space="preserve"> foglio di lavoro per ogni gara (fare la copia dei fogli modello per ogni gara da compilare)</t>
    </r>
  </si>
  <si>
    <t>Tipo gara</t>
  </si>
  <si>
    <t>NOTE</t>
  </si>
  <si>
    <t>VALORE INCENTIVO TOTALE PER COLLABORATORE</t>
  </si>
  <si>
    <t>CONTROLLO SOMMA INCIDENZE</t>
  </si>
  <si>
    <t>Verficatore</t>
  </si>
  <si>
    <t>3.FASE AFFIDAMENTO 15%</t>
  </si>
  <si>
    <t>CONTROLLO N.PARTECIPANTI</t>
  </si>
  <si>
    <t>Rapportini e liquidazione fatture</t>
  </si>
  <si>
    <t>VERIFICATORE CONFORMITA'</t>
  </si>
  <si>
    <t>COLLAUDATORE</t>
  </si>
  <si>
    <t>Incidenza per ruolo</t>
  </si>
  <si>
    <t>Incidenza per attività</t>
  </si>
  <si>
    <t>Incentivo per attività</t>
  </si>
  <si>
    <t>Incentivo per collaboratore</t>
  </si>
  <si>
    <t>Incentivo erogabile</t>
  </si>
  <si>
    <t>Incentivo NON erogabile</t>
  </si>
  <si>
    <t>Verifica capitolato - amministrativo</t>
  </si>
  <si>
    <t>Verifica capitolato - amm.</t>
  </si>
  <si>
    <t>Per le colonne editabili dalla O in poi, inserire il numero 1 se il collaboratore effettua questa attività</t>
  </si>
  <si>
    <t>La colonna M non può avere valori negativi. Se li avesse, significa che si sono assegnati più collaboratori (colonne O e oltre) che partecipanti (colonna G)</t>
  </si>
  <si>
    <t>nr. Atto</t>
  </si>
  <si>
    <t>Durata in mesi</t>
  </si>
  <si>
    <t>Incentivo NON erogabile (dirigenti)+fase investimento se trattasi di servizi</t>
  </si>
  <si>
    <t>Verificatore</t>
  </si>
  <si>
    <t>VERIFICATORE</t>
  </si>
  <si>
    <t>VERIFICA CHE S1 COINCIDA CON P1 se compilati i nomi dei collaboratori</t>
  </si>
  <si>
    <t>NUOVI PARTECIPANTI rispetto alla colonna J</t>
  </si>
  <si>
    <t>PARTECIPANTI DA ESCLUDERE rispetto alla colonna J</t>
  </si>
  <si>
    <t>Note da comunicare all'URFP</t>
  </si>
  <si>
    <t>Condizioni per il calcolo degli incentivi</t>
  </si>
  <si>
    <t>FONDO DA ACCANTONARE</t>
  </si>
  <si>
    <t>Nome RUP:</t>
  </si>
  <si>
    <t>Nome DEC:</t>
  </si>
  <si>
    <t>nome</t>
  </si>
  <si>
    <t>NOME PARTECIPANTE</t>
  </si>
  <si>
    <t>Incentivo accantonato per il personale</t>
  </si>
  <si>
    <t>Controlli contabili su delibere URFP</t>
  </si>
  <si>
    <t>Verifiche propedeutiche e pagamento fatture URFP</t>
  </si>
  <si>
    <t>ELENCO GARE AFFIDATE</t>
  </si>
  <si>
    <t xml:space="preserve">Servizio di pulizia </t>
  </si>
  <si>
    <t>I fogli "".Modello sono editabili solo nelle celle che hanno la seguente formattazione, in quanto sono a discrezione del RUP</t>
  </si>
  <si>
    <t>ISTRUZIONI DI COMPILAZIONE FOGLI "-"MODELLO</t>
  </si>
  <si>
    <t>FOGLIO ELENCO GARE</t>
  </si>
  <si>
    <t>Colonna K: S/B=servizi e beni, L=lavori</t>
  </si>
  <si>
    <t xml:space="preserve">Nel caso di provvedimento provvisorio di composizione dei gruppi di lavoro, compilare se necessario le colonne L, M, N </t>
  </si>
  <si>
    <t>La gara deve avere un valore di base maggiore a 40.000 euro  ed essere inserita nel programma biennale degli acquisti beni e servizi e nel programma dei lavori</t>
  </si>
  <si>
    <t xml:space="preserve">Il Rup e il Dec devono essere due persone diverse </t>
  </si>
  <si>
    <t>Il verificatore di conformità è nominato solo per gare sopra soglia comunitaria che per appalti di beni e servizi, è – dal 2022 - pari a 215.000 euro Iva esclusa</t>
  </si>
  <si>
    <t>2.FASE VERIFICA 8%</t>
  </si>
  <si>
    <t>Verifica preventiva progettazione</t>
  </si>
  <si>
    <t>3.FASE AFFIDAMENTO 21%</t>
  </si>
  <si>
    <t>Proposta di progettazione dei documenti di gara</t>
  </si>
  <si>
    <t>Monitoraggio gara, supporto per chiarimenti e assistenza alla commisione di gara</t>
  </si>
  <si>
    <t>Supporto tecnico al RUP in fase di affidamento</t>
  </si>
  <si>
    <t>Supporto amministrativo al RUP in fase di affidamento</t>
  </si>
  <si>
    <t>Assistente al Dec</t>
  </si>
  <si>
    <t>Assistente al DEC</t>
  </si>
  <si>
    <t>Certificatore/RUP</t>
  </si>
  <si>
    <t>Verifica di conformità (per gare superiori a 215.000 euro è una figura interna diversa dai precedenti collaboratori)</t>
  </si>
  <si>
    <r>
      <t xml:space="preserve">Il foglio elenco gare </t>
    </r>
    <r>
      <rPr>
        <i/>
        <sz val="11"/>
        <color theme="1"/>
        <rFont val="Calibri"/>
        <family val="2"/>
        <scheme val="minor"/>
      </rPr>
      <t>può</t>
    </r>
    <r>
      <rPr>
        <sz val="11"/>
        <color theme="1"/>
        <rFont val="Calibri"/>
        <family val="2"/>
        <scheme val="minor"/>
      </rPr>
      <t xml:space="preserve"> essere alimentato inserendo il Piano Biennale degli acquisti beni e servizi e Piano triennale dei Lavori, per agevolare i controlli rispetto alle gare previste e aggiudicate. Non è indispensabile alla compilazione dei fogli "_"Modello</t>
    </r>
  </si>
  <si>
    <t>Predisposizione programma triennale dei lavori</t>
  </si>
  <si>
    <t>1.FASE PROGRAMM.SPESE INVEST.6%:</t>
  </si>
  <si>
    <t>2.FASE VERIFICA 19%</t>
  </si>
  <si>
    <t>4.FASE ESECUZIONE 41%</t>
  </si>
  <si>
    <t>Direttori operativi</t>
  </si>
  <si>
    <t>Assistenti al DEC</t>
  </si>
  <si>
    <t>Certificatore regolare esecuzione</t>
  </si>
  <si>
    <t>Verificatori</t>
  </si>
  <si>
    <t>5.FASE COLLAUDO/VERIFICA REGOLARE ESECUZIONE 19%
Fino al 22%</t>
  </si>
  <si>
    <t>5.FASE COLLAUDO/VERIFICA REGOLARE ESECUZIONE 22%
Fino al 22%</t>
  </si>
  <si>
    <t>Assistente al dec</t>
  </si>
  <si>
    <t xml:space="preserve">VERIFICA CHE il totale dei singoli partecipanti corrisponda al totale erogabile (somma riga 45) </t>
  </si>
  <si>
    <t>1.FASE PROGRAMM.SPESE INVEST. 4%:</t>
  </si>
  <si>
    <t>4.FASE ESECUZIONE 45%</t>
  </si>
  <si>
    <t>incentivi</t>
  </si>
  <si>
    <t>scaglioni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</si>
</sst>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10]_-;\-* #,##0.00\ [$€-410]_-;_-* &quot;-&quot;??\ [$€-410]_-;_-@_-"/>
    <numFmt numFmtId="165" formatCode="#,##0_ ;\-#,##0\ "/>
    <numFmt numFmtId="166" formatCode="0.0%"/>
    <numFmt numFmtId="167" formatCode="0_ ;[Red]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gray0625">
        <bgColor rgb="FFFFFF99"/>
      </patternFill>
    </fill>
    <fill>
      <patternFill patternType="gray0625">
        <bgColor theme="4" tint="0.59996337778862885"/>
      </patternFill>
    </fill>
    <fill>
      <patternFill patternType="gray125">
        <bgColor theme="4" tint="0.59996337778862885"/>
      </patternFill>
    </fill>
    <fill>
      <patternFill patternType="gray0625">
        <bgColor theme="4" tint="0.399945066682943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Border="1"/>
    <xf numFmtId="0" fontId="9" fillId="0" borderId="0" xfId="0" applyFont="1"/>
    <xf numFmtId="0" fontId="0" fillId="0" borderId="0" xfId="0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44" fontId="2" fillId="7" borderId="0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7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4" fontId="1" fillId="0" borderId="1" xfId="2" applyFont="1" applyBorder="1" applyAlignment="1">
      <alignment horizontal="center" vertical="center"/>
    </xf>
    <xf numFmtId="0" fontId="2" fillId="12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1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7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44" fontId="5" fillId="7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44" fontId="0" fillId="0" borderId="1" xfId="2" applyFont="1" applyFill="1" applyBorder="1" applyAlignment="1">
      <alignment vertical="center" wrapText="1"/>
    </xf>
    <xf numFmtId="44" fontId="0" fillId="0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44" fontId="0" fillId="0" borderId="0" xfId="0" applyNumberFormat="1" applyFont="1" applyBorder="1" applyAlignment="1">
      <alignment vertical="center"/>
    </xf>
    <xf numFmtId="9" fontId="1" fillId="0" borderId="1" xfId="0" applyNumberFormat="1" applyFont="1" applyFill="1" applyBorder="1" applyAlignment="1">
      <alignment vertical="center"/>
    </xf>
    <xf numFmtId="9" fontId="1" fillId="17" borderId="1" xfId="0" applyNumberFormat="1" applyFont="1" applyFill="1" applyBorder="1" applyAlignment="1" applyProtection="1">
      <alignment vertical="center"/>
      <protection locked="0"/>
    </xf>
    <xf numFmtId="0" fontId="2" fillId="12" borderId="1" xfId="0" applyFont="1" applyFill="1" applyBorder="1" applyAlignment="1" applyProtection="1">
      <alignment vertical="center"/>
      <protection locked="0"/>
    </xf>
    <xf numFmtId="0" fontId="3" fillId="16" borderId="1" xfId="0" applyFont="1" applyFill="1" applyBorder="1" applyAlignment="1" applyProtection="1">
      <alignment horizontal="right" vertical="center" wrapText="1"/>
      <protection locked="0"/>
    </xf>
    <xf numFmtId="0" fontId="2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0" fillId="9" borderId="7" xfId="0" applyFill="1" applyBorder="1" applyAlignment="1">
      <alignment horizontal="center" vertical="center"/>
    </xf>
    <xf numFmtId="44" fontId="0" fillId="0" borderId="7" xfId="2" applyFont="1" applyFill="1" applyBorder="1" applyAlignment="1">
      <alignment vertical="center" wrapText="1"/>
    </xf>
    <xf numFmtId="44" fontId="0" fillId="0" borderId="7" xfId="2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10" borderId="5" xfId="0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 wrapText="1"/>
    </xf>
    <xf numFmtId="44" fontId="1" fillId="5" borderId="1" xfId="2" applyFont="1" applyFill="1" applyBorder="1" applyAlignment="1">
      <alignment horizontal="center" vertical="center"/>
    </xf>
    <xf numFmtId="44" fontId="0" fillId="9" borderId="1" xfId="2" applyFont="1" applyFill="1" applyBorder="1" applyAlignment="1">
      <alignment horizontal="center" vertical="center"/>
    </xf>
    <xf numFmtId="44" fontId="0" fillId="14" borderId="1" xfId="2" applyFont="1" applyFill="1" applyBorder="1" applyAlignment="1">
      <alignment horizontal="center" vertical="center"/>
    </xf>
    <xf numFmtId="44" fontId="1" fillId="9" borderId="7" xfId="2" applyFont="1" applyFill="1" applyBorder="1" applyAlignment="1">
      <alignment vertical="center"/>
    </xf>
    <xf numFmtId="44" fontId="1" fillId="8" borderId="7" xfId="2" applyFont="1" applyFill="1" applyBorder="1" applyAlignment="1">
      <alignment vertical="center"/>
    </xf>
    <xf numFmtId="44" fontId="1" fillId="10" borderId="7" xfId="2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left" vertical="center"/>
    </xf>
    <xf numFmtId="44" fontId="2" fillId="0" borderId="0" xfId="2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9" fontId="2" fillId="0" borderId="0" xfId="3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4" fontId="0" fillId="0" borderId="0" xfId="2" applyFont="1" applyFill="1" applyBorder="1" applyAlignment="1">
      <alignment vertical="center"/>
    </xf>
    <xf numFmtId="44" fontId="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3" borderId="1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2" fillId="4" borderId="1" xfId="0" applyFont="1" applyFill="1" applyBorder="1" applyAlignment="1">
      <alignment vertical="center" wrapText="1"/>
    </xf>
    <xf numFmtId="164" fontId="0" fillId="4" borderId="1" xfId="0" applyNumberFormat="1" applyFont="1" applyFill="1" applyBorder="1" applyAlignment="1">
      <alignment horizontal="left" vertical="center"/>
    </xf>
    <xf numFmtId="0" fontId="2" fillId="1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165" fontId="1" fillId="0" borderId="4" xfId="2" applyNumberFormat="1" applyFont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right" vertical="center" wrapText="1"/>
    </xf>
    <xf numFmtId="164" fontId="0" fillId="4" borderId="7" xfId="0" applyNumberFormat="1" applyFont="1" applyFill="1" applyBorder="1" applyAlignment="1">
      <alignment horizontal="left" vertical="center"/>
    </xf>
    <xf numFmtId="0" fontId="2" fillId="6" borderId="7" xfId="0" applyFont="1" applyFill="1" applyBorder="1" applyAlignment="1">
      <alignment vertical="center" wrapText="1"/>
    </xf>
    <xf numFmtId="164" fontId="0" fillId="6" borderId="7" xfId="0" applyNumberFormat="1" applyFont="1" applyFill="1" applyBorder="1" applyAlignment="1">
      <alignment horizontal="left" vertical="center"/>
    </xf>
    <xf numFmtId="0" fontId="2" fillId="19" borderId="1" xfId="0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Border="1" applyAlignment="1">
      <alignment vertical="center" wrapText="1"/>
    </xf>
    <xf numFmtId="44" fontId="0" fillId="7" borderId="0" xfId="0" applyNumberFormat="1" applyFill="1" applyBorder="1" applyAlignment="1">
      <alignment vertical="center" wrapText="1"/>
    </xf>
    <xf numFmtId="165" fontId="1" fillId="7" borderId="0" xfId="2" applyNumberFormat="1" applyFont="1" applyFill="1" applyBorder="1" applyAlignment="1">
      <alignment horizontal="center" vertical="center"/>
    </xf>
    <xf numFmtId="1" fontId="0" fillId="7" borderId="0" xfId="0" applyNumberForma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0" fontId="0" fillId="0" borderId="0" xfId="3" applyNumberFormat="1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vertical="center"/>
    </xf>
    <xf numFmtId="44" fontId="2" fillId="0" borderId="0" xfId="2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4" fontId="2" fillId="0" borderId="0" xfId="0" applyNumberFormat="1" applyFont="1" applyFill="1" applyBorder="1" applyAlignment="1">
      <alignment vertical="center"/>
    </xf>
    <xf numFmtId="44" fontId="2" fillId="0" borderId="0" xfId="2" applyFont="1" applyFill="1" applyBorder="1" applyAlignment="1">
      <alignment vertical="center" wrapText="1"/>
    </xf>
    <xf numFmtId="44" fontId="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4" fontId="10" fillId="0" borderId="0" xfId="0" applyNumberFormat="1" applyFont="1" applyFill="1" applyBorder="1" applyAlignment="1">
      <alignment vertical="center"/>
    </xf>
    <xf numFmtId="9" fontId="6" fillId="17" borderId="1" xfId="0" applyNumberFormat="1" applyFont="1" applyFill="1" applyBorder="1" applyAlignment="1" applyProtection="1">
      <alignment horizontal="center" vertical="center"/>
      <protection locked="0"/>
    </xf>
    <xf numFmtId="0" fontId="6" fillId="16" borderId="1" xfId="0" applyFont="1" applyFill="1" applyBorder="1" applyAlignment="1" applyProtection="1">
      <alignment horizontal="center" vertical="center" wrapText="1"/>
      <protection locked="0"/>
    </xf>
    <xf numFmtId="43" fontId="3" fillId="16" borderId="1" xfId="1" applyFont="1" applyFill="1" applyBorder="1" applyAlignment="1" applyProtection="1">
      <alignment horizontal="right" vertical="center" wrapText="1"/>
      <protection locked="0"/>
    </xf>
    <xf numFmtId="0" fontId="0" fillId="14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10" borderId="1" xfId="0" applyFont="1" applyFill="1" applyBorder="1" applyAlignment="1">
      <alignment horizontal="center" vertical="center"/>
    </xf>
    <xf numFmtId="44" fontId="1" fillId="0" borderId="7" xfId="2" applyFont="1" applyFill="1" applyBorder="1" applyAlignment="1">
      <alignment vertical="center" wrapText="1"/>
    </xf>
    <xf numFmtId="44" fontId="1" fillId="0" borderId="1" xfId="2" applyFont="1" applyFill="1" applyBorder="1" applyAlignment="1">
      <alignment horizontal="center" vertical="center" wrapText="1"/>
    </xf>
    <xf numFmtId="166" fontId="1" fillId="8" borderId="7" xfId="3" applyNumberFormat="1" applyFont="1" applyFill="1" applyBorder="1" applyAlignment="1">
      <alignment horizontal="center" vertical="center"/>
    </xf>
    <xf numFmtId="44" fontId="1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4" fontId="1" fillId="0" borderId="0" xfId="2" applyFont="1" applyFill="1" applyBorder="1" applyAlignment="1">
      <alignment vertical="center"/>
    </xf>
    <xf numFmtId="0" fontId="0" fillId="0" borderId="0" xfId="0" applyAlignment="1">
      <alignment wrapText="1"/>
    </xf>
    <xf numFmtId="0" fontId="9" fillId="0" borderId="1" xfId="0" applyFont="1" applyBorder="1"/>
    <xf numFmtId="0" fontId="5" fillId="0" borderId="0" xfId="0" applyFont="1"/>
    <xf numFmtId="0" fontId="9" fillId="0" borderId="1" xfId="0" applyFont="1" applyBorder="1" applyAlignment="1">
      <alignment wrapText="1"/>
    </xf>
    <xf numFmtId="14" fontId="9" fillId="0" borderId="1" xfId="0" applyNumberFormat="1" applyFont="1" applyBorder="1"/>
    <xf numFmtId="4" fontId="9" fillId="0" borderId="1" xfId="0" applyNumberFormat="1" applyFont="1" applyBorder="1"/>
    <xf numFmtId="44" fontId="1" fillId="8" borderId="7" xfId="2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3" fillId="16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65" fontId="1" fillId="18" borderId="6" xfId="2" applyNumberFormat="1" applyFont="1" applyFill="1" applyBorder="1" applyAlignment="1" applyProtection="1">
      <alignment horizontal="center" vertical="center"/>
      <protection locked="0"/>
    </xf>
    <xf numFmtId="165" fontId="1" fillId="18" borderId="1" xfId="2" applyNumberFormat="1" applyFont="1" applyFill="1" applyBorder="1" applyAlignment="1" applyProtection="1">
      <alignment horizontal="center" vertical="center"/>
      <protection locked="0"/>
    </xf>
    <xf numFmtId="165" fontId="1" fillId="18" borderId="8" xfId="2" applyNumberFormat="1" applyFont="1" applyFill="1" applyBorder="1" applyAlignment="1" applyProtection="1">
      <alignment horizontal="center" vertical="center"/>
      <protection locked="0"/>
    </xf>
    <xf numFmtId="165" fontId="1" fillId="18" borderId="4" xfId="2" applyNumberFormat="1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Border="1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1" fillId="0" borderId="4" xfId="2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9" fontId="1" fillId="0" borderId="1" xfId="3" applyFont="1" applyFill="1" applyBorder="1" applyAlignment="1">
      <alignment horizontal="center" vertical="center"/>
    </xf>
    <xf numFmtId="166" fontId="0" fillId="8" borderId="1" xfId="3" applyNumberFormat="1" applyFont="1" applyFill="1" applyBorder="1" applyAlignment="1">
      <alignment horizontal="center" vertical="center"/>
    </xf>
    <xf numFmtId="166" fontId="0" fillId="10" borderId="7" xfId="3" applyNumberFormat="1" applyFont="1" applyFill="1" applyBorder="1" applyAlignment="1">
      <alignment horizontal="center" vertical="center"/>
    </xf>
    <xf numFmtId="166" fontId="0" fillId="9" borderId="7" xfId="3" applyNumberFormat="1" applyFont="1" applyFill="1" applyBorder="1" applyAlignment="1">
      <alignment horizontal="center" vertical="center"/>
    </xf>
    <xf numFmtId="166" fontId="0" fillId="9" borderId="1" xfId="3" applyNumberFormat="1" applyFont="1" applyFill="1" applyBorder="1" applyAlignment="1">
      <alignment horizontal="center" vertical="center"/>
    </xf>
    <xf numFmtId="166" fontId="1" fillId="5" borderId="1" xfId="3" applyNumberFormat="1" applyFont="1" applyFill="1" applyBorder="1" applyAlignment="1">
      <alignment horizontal="center" vertical="center"/>
    </xf>
    <xf numFmtId="166" fontId="0" fillId="14" borderId="1" xfId="3" applyNumberFormat="1" applyFont="1" applyFill="1" applyBorder="1" applyAlignment="1">
      <alignment horizontal="center" vertical="center"/>
    </xf>
    <xf numFmtId="166" fontId="0" fillId="14" borderId="1" xfId="3" applyNumberFormat="1" applyFont="1" applyFill="1" applyBorder="1" applyAlignment="1">
      <alignment horizontal="center" vertical="center" wrapText="1"/>
    </xf>
    <xf numFmtId="44" fontId="0" fillId="14" borderId="1" xfId="2" applyFont="1" applyFill="1" applyBorder="1" applyAlignment="1">
      <alignment horizontal="center" vertical="center" wrapText="1"/>
    </xf>
    <xf numFmtId="44" fontId="0" fillId="8" borderId="1" xfId="2" applyFont="1" applyFill="1" applyBorder="1" applyAlignment="1">
      <alignment horizontal="center" vertical="center"/>
    </xf>
    <xf numFmtId="44" fontId="0" fillId="10" borderId="1" xfId="2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vertical="center"/>
    </xf>
    <xf numFmtId="164" fontId="11" fillId="14" borderId="1" xfId="0" applyNumberFormat="1" applyFont="1" applyFill="1" applyBorder="1" applyAlignment="1">
      <alignment vertical="center"/>
    </xf>
    <xf numFmtId="164" fontId="11" fillId="14" borderId="1" xfId="0" applyNumberFormat="1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5" fillId="8" borderId="1" xfId="0" applyFont="1" applyFill="1" applyBorder="1"/>
    <xf numFmtId="167" fontId="5" fillId="8" borderId="1" xfId="0" applyNumberFormat="1" applyFont="1" applyFill="1" applyBorder="1" applyAlignment="1">
      <alignment horizontal="center"/>
    </xf>
    <xf numFmtId="0" fontId="5" fillId="20" borderId="1" xfId="0" applyFont="1" applyFill="1" applyBorder="1"/>
    <xf numFmtId="0" fontId="5" fillId="21" borderId="1" xfId="0" applyFont="1" applyFill="1" applyBorder="1"/>
    <xf numFmtId="0" fontId="5" fillId="22" borderId="1" xfId="0" applyFont="1" applyFill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14" fontId="13" fillId="0" borderId="1" xfId="0" applyNumberFormat="1" applyFont="1" applyBorder="1"/>
    <xf numFmtId="4" fontId="13" fillId="0" borderId="1" xfId="0" applyNumberFormat="1" applyFont="1" applyBorder="1"/>
    <xf numFmtId="167" fontId="13" fillId="0" borderId="1" xfId="0" applyNumberFormat="1" applyFont="1" applyBorder="1" applyAlignment="1">
      <alignment horizontal="center"/>
    </xf>
    <xf numFmtId="0" fontId="13" fillId="0" borderId="0" xfId="0" applyFont="1"/>
    <xf numFmtId="0" fontId="3" fillId="16" borderId="4" xfId="0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165" fontId="1" fillId="0" borderId="4" xfId="2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vertical="center"/>
    </xf>
    <xf numFmtId="9" fontId="1" fillId="0" borderId="7" xfId="3" applyFont="1" applyFill="1" applyBorder="1" applyAlignment="1">
      <alignment horizontal="center" vertical="center"/>
    </xf>
    <xf numFmtId="166" fontId="1" fillId="10" borderId="7" xfId="3" applyNumberFormat="1" applyFont="1" applyFill="1" applyBorder="1" applyAlignment="1">
      <alignment horizontal="center" vertical="center"/>
    </xf>
    <xf numFmtId="44" fontId="1" fillId="10" borderId="7" xfId="2" applyFont="1" applyFill="1" applyBorder="1" applyAlignment="1">
      <alignment horizontal="center" vertical="center"/>
    </xf>
    <xf numFmtId="44" fontId="1" fillId="8" borderId="7" xfId="2" applyFont="1" applyFill="1" applyBorder="1" applyAlignment="1">
      <alignment horizontal="center" vertical="center"/>
    </xf>
    <xf numFmtId="166" fontId="0" fillId="8" borderId="7" xfId="3" applyNumberFormat="1" applyFont="1" applyFill="1" applyBorder="1" applyAlignment="1">
      <alignment horizontal="center" vertical="center"/>
    </xf>
    <xf numFmtId="166" fontId="0" fillId="8" borderId="9" xfId="3" applyNumberFormat="1" applyFont="1" applyFill="1" applyBorder="1" applyAlignment="1">
      <alignment horizontal="center" vertical="center"/>
    </xf>
    <xf numFmtId="166" fontId="0" fillId="8" borderId="5" xfId="3" applyNumberFormat="1" applyFont="1" applyFill="1" applyBorder="1" applyAlignment="1">
      <alignment horizontal="center" vertical="center"/>
    </xf>
    <xf numFmtId="166" fontId="0" fillId="10" borderId="7" xfId="3" applyNumberFormat="1" applyFont="1" applyFill="1" applyBorder="1" applyAlignment="1">
      <alignment horizontal="center" vertical="center"/>
    </xf>
    <xf numFmtId="44" fontId="1" fillId="8" borderId="9" xfId="2" applyFont="1" applyFill="1" applyBorder="1" applyAlignment="1">
      <alignment vertical="center"/>
    </xf>
    <xf numFmtId="44" fontId="1" fillId="8" borderId="5" xfId="2" applyFont="1" applyFill="1" applyBorder="1" applyAlignment="1">
      <alignment vertical="center"/>
    </xf>
    <xf numFmtId="9" fontId="1" fillId="0" borderId="7" xfId="3" applyFont="1" applyFill="1" applyBorder="1" applyAlignment="1">
      <alignment vertical="center"/>
    </xf>
    <xf numFmtId="9" fontId="1" fillId="0" borderId="9" xfId="3" applyFont="1" applyFill="1" applyBorder="1" applyAlignment="1">
      <alignment vertical="center"/>
    </xf>
    <xf numFmtId="9" fontId="1" fillId="0" borderId="5" xfId="3" applyFont="1" applyFill="1" applyBorder="1" applyAlignment="1">
      <alignment vertical="center"/>
    </xf>
    <xf numFmtId="166" fontId="0" fillId="10" borderId="9" xfId="3" applyNumberFormat="1" applyFont="1" applyFill="1" applyBorder="1" applyAlignment="1">
      <alignment vertical="center"/>
    </xf>
    <xf numFmtId="166" fontId="0" fillId="10" borderId="5" xfId="3" applyNumberFormat="1" applyFont="1" applyFill="1" applyBorder="1" applyAlignment="1">
      <alignment vertical="center"/>
    </xf>
    <xf numFmtId="44" fontId="1" fillId="10" borderId="9" xfId="2" applyFont="1" applyFill="1" applyBorder="1" applyAlignment="1">
      <alignment vertical="center"/>
    </xf>
    <xf numFmtId="44" fontId="1" fillId="10" borderId="5" xfId="2" applyFont="1" applyFill="1" applyBorder="1" applyAlignment="1">
      <alignment vertical="center"/>
    </xf>
    <xf numFmtId="166" fontId="1" fillId="5" borderId="7" xfId="3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 wrapText="1"/>
    </xf>
    <xf numFmtId="43" fontId="0" fillId="0" borderId="0" xfId="1" applyFont="1" applyFill="1" applyBorder="1" applyAlignment="1">
      <alignment vertical="center"/>
    </xf>
    <xf numFmtId="11" fontId="0" fillId="0" borderId="0" xfId="1" applyNumberFormat="1" applyFont="1" applyFill="1" applyBorder="1" applyAlignment="1">
      <alignment vertical="center"/>
    </xf>
    <xf numFmtId="0" fontId="0" fillId="9" borderId="7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9" fontId="1" fillId="0" borderId="7" xfId="3" applyFont="1" applyFill="1" applyBorder="1" applyAlignment="1">
      <alignment horizontal="center" vertical="center"/>
    </xf>
    <xf numFmtId="9" fontId="1" fillId="0" borderId="5" xfId="3" applyFont="1" applyFill="1" applyBorder="1" applyAlignment="1">
      <alignment horizontal="center" vertical="center"/>
    </xf>
    <xf numFmtId="164" fontId="11" fillId="15" borderId="2" xfId="0" applyNumberFormat="1" applyFont="1" applyFill="1" applyBorder="1" applyAlignment="1">
      <alignment horizontal="center" vertical="center"/>
    </xf>
    <xf numFmtId="164" fontId="11" fillId="15" borderId="3" xfId="0" applyNumberFormat="1" applyFont="1" applyFill="1" applyBorder="1" applyAlignment="1">
      <alignment horizontal="center" vertical="center"/>
    </xf>
    <xf numFmtId="166" fontId="1" fillId="10" borderId="7" xfId="3" applyNumberFormat="1" applyFont="1" applyFill="1" applyBorder="1" applyAlignment="1">
      <alignment horizontal="center" vertical="center"/>
    </xf>
    <xf numFmtId="166" fontId="1" fillId="10" borderId="9" xfId="3" applyNumberFormat="1" applyFont="1" applyFill="1" applyBorder="1" applyAlignment="1">
      <alignment horizontal="center" vertical="center"/>
    </xf>
    <xf numFmtId="166" fontId="1" fillId="10" borderId="5" xfId="3" applyNumberFormat="1" applyFont="1" applyFill="1" applyBorder="1" applyAlignment="1">
      <alignment horizontal="center" vertical="center"/>
    </xf>
    <xf numFmtId="44" fontId="1" fillId="10" borderId="7" xfId="2" applyFont="1" applyFill="1" applyBorder="1" applyAlignment="1">
      <alignment horizontal="center" vertical="center"/>
    </xf>
    <xf numFmtId="44" fontId="1" fillId="10" borderId="9" xfId="2" applyFont="1" applyFill="1" applyBorder="1" applyAlignment="1">
      <alignment horizontal="center" vertical="center"/>
    </xf>
    <xf numFmtId="44" fontId="1" fillId="10" borderId="5" xfId="2" applyFont="1" applyFill="1" applyBorder="1" applyAlignment="1">
      <alignment horizontal="center" vertical="center"/>
    </xf>
    <xf numFmtId="9" fontId="1" fillId="0" borderId="9" xfId="3" applyFont="1" applyFill="1" applyBorder="1" applyAlignment="1">
      <alignment horizontal="center" vertical="center"/>
    </xf>
    <xf numFmtId="44" fontId="1" fillId="9" borderId="7" xfId="2" applyFont="1" applyFill="1" applyBorder="1" applyAlignment="1">
      <alignment horizontal="center" vertical="center"/>
    </xf>
    <xf numFmtId="0" fontId="0" fillId="0" borderId="5" xfId="0" applyBorder="1"/>
    <xf numFmtId="166" fontId="0" fillId="9" borderId="7" xfId="0" applyNumberFormat="1" applyFill="1" applyBorder="1" applyAlignment="1">
      <alignment horizontal="center" vertical="center"/>
    </xf>
    <xf numFmtId="166" fontId="0" fillId="9" borderId="5" xfId="0" applyNumberFormat="1" applyFill="1" applyBorder="1" applyAlignment="1">
      <alignment horizontal="center" vertical="center"/>
    </xf>
    <xf numFmtId="164" fontId="11" fillId="8" borderId="2" xfId="0" applyNumberFormat="1" applyFont="1" applyFill="1" applyBorder="1" applyAlignment="1">
      <alignment horizontal="center" vertical="center"/>
    </xf>
    <xf numFmtId="164" fontId="11" fillId="8" borderId="3" xfId="0" applyNumberFormat="1" applyFont="1" applyFill="1" applyBorder="1" applyAlignment="1">
      <alignment horizontal="center" vertical="center"/>
    </xf>
    <xf numFmtId="164" fontId="11" fillId="15" borderId="4" xfId="0" applyNumberFormat="1" applyFont="1" applyFill="1" applyBorder="1" applyAlignment="1">
      <alignment horizontal="center" vertical="center"/>
    </xf>
    <xf numFmtId="164" fontId="11" fillId="8" borderId="4" xfId="0" applyNumberFormat="1" applyFont="1" applyFill="1" applyBorder="1" applyAlignment="1">
      <alignment horizontal="center" vertical="center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opLeftCell="A7" zoomScale="120" zoomScaleNormal="120" workbookViewId="0">
      <selection activeCell="B18" sqref="B18"/>
    </sheetView>
  </sheetViews>
  <sheetFormatPr defaultRowHeight="14.4" x14ac:dyDescent="0.3"/>
  <cols>
    <col min="1" max="1" width="9.109375" style="126"/>
    <col min="2" max="2" width="75.88671875" style="111" bestFit="1" customWidth="1"/>
    <col min="7" max="7" width="16.6640625" bestFit="1" customWidth="1"/>
  </cols>
  <sheetData>
    <row r="1" spans="1:4" x14ac:dyDescent="0.3">
      <c r="B1" s="123" t="s">
        <v>89</v>
      </c>
    </row>
    <row r="2" spans="1:4" ht="43.2" x14ac:dyDescent="0.3">
      <c r="B2" s="111" t="s">
        <v>106</v>
      </c>
    </row>
    <row r="3" spans="1:4" x14ac:dyDescent="0.3">
      <c r="A3" s="126">
        <v>1</v>
      </c>
      <c r="B3" s="111" t="s">
        <v>90</v>
      </c>
    </row>
    <row r="4" spans="1:4" ht="28.8" x14ac:dyDescent="0.3">
      <c r="A4" s="126">
        <v>2</v>
      </c>
      <c r="B4" s="111" t="s">
        <v>91</v>
      </c>
    </row>
    <row r="6" spans="1:4" x14ac:dyDescent="0.3">
      <c r="B6" s="123" t="s">
        <v>88</v>
      </c>
    </row>
    <row r="7" spans="1:4" ht="26.25" customHeight="1" x14ac:dyDescent="0.3">
      <c r="A7" s="126">
        <v>1</v>
      </c>
      <c r="B7" s="111" t="s">
        <v>46</v>
      </c>
    </row>
    <row r="8" spans="1:4" ht="28.8" x14ac:dyDescent="0.3">
      <c r="A8" s="126">
        <v>2</v>
      </c>
      <c r="B8" s="111" t="s">
        <v>45</v>
      </c>
    </row>
    <row r="9" spans="1:4" ht="28.8" x14ac:dyDescent="0.3">
      <c r="A9" s="126">
        <v>3</v>
      </c>
      <c r="B9" s="123" t="s">
        <v>87</v>
      </c>
      <c r="C9" s="99"/>
      <c r="D9" s="98"/>
    </row>
    <row r="10" spans="1:4" ht="28.8" x14ac:dyDescent="0.3">
      <c r="A10" s="126">
        <v>4</v>
      </c>
      <c r="B10" s="111" t="s">
        <v>65</v>
      </c>
    </row>
    <row r="11" spans="1:4" ht="28.8" x14ac:dyDescent="0.3">
      <c r="A11" s="126" t="s">
        <v>48</v>
      </c>
      <c r="B11" s="111" t="s">
        <v>66</v>
      </c>
    </row>
    <row r="15" spans="1:4" x14ac:dyDescent="0.3">
      <c r="B15" s="123" t="s">
        <v>76</v>
      </c>
    </row>
    <row r="16" spans="1:4" x14ac:dyDescent="0.3">
      <c r="A16" s="126">
        <v>1</v>
      </c>
      <c r="B16" s="111" t="s">
        <v>93</v>
      </c>
    </row>
    <row r="17" spans="1:2" ht="28.8" x14ac:dyDescent="0.3">
      <c r="A17" s="126">
        <v>2</v>
      </c>
      <c r="B17" s="111" t="s">
        <v>92</v>
      </c>
    </row>
    <row r="18" spans="1:2" ht="28.8" x14ac:dyDescent="0.3">
      <c r="A18" s="126">
        <v>3</v>
      </c>
      <c r="B18" s="111" t="s">
        <v>94</v>
      </c>
    </row>
  </sheetData>
  <protectedRanges>
    <protectedRange sqref="C9" name="Intervallo1"/>
    <protectedRange sqref="D9" name="Intervallo2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zoomScale="70" zoomScaleNormal="70" workbookViewId="0">
      <pane ySplit="2" topLeftCell="A3" activePane="bottomLeft" state="frozen"/>
      <selection pane="bottomLeft" activeCell="E41" sqref="E41"/>
    </sheetView>
  </sheetViews>
  <sheetFormatPr defaultColWidth="8.88671875" defaultRowHeight="15.6" x14ac:dyDescent="0.3"/>
  <cols>
    <col min="1" max="1" width="6.33203125" style="5" customWidth="1"/>
    <col min="2" max="2" width="12.88671875" style="5" customWidth="1"/>
    <col min="3" max="3" width="14.88671875" style="5" customWidth="1"/>
    <col min="4" max="4" width="13.33203125" style="5" bestFit="1" customWidth="1"/>
    <col min="5" max="5" width="78.33203125" style="5" customWidth="1"/>
    <col min="6" max="6" width="13.88671875" style="5" bestFit="1" customWidth="1"/>
    <col min="7" max="7" width="20.6640625" style="158" bestFit="1" customWidth="1"/>
    <col min="8" max="8" width="17.88671875" style="5" customWidth="1"/>
    <col min="9" max="9" width="34.109375" style="5" customWidth="1"/>
    <col min="10" max="10" width="65.6640625" style="5" customWidth="1"/>
    <col min="11" max="11" width="9.88671875" style="5" customWidth="1"/>
    <col min="12" max="14" width="65.6640625" style="5" customWidth="1"/>
    <col min="15" max="16384" width="8.88671875" style="5"/>
  </cols>
  <sheetData>
    <row r="1" spans="1:14" x14ac:dyDescent="0.3">
      <c r="E1" s="4" t="s">
        <v>85</v>
      </c>
    </row>
    <row r="2" spans="1:14" s="113" customFormat="1" x14ac:dyDescent="0.3">
      <c r="A2" s="164" t="s">
        <v>36</v>
      </c>
      <c r="B2" s="4" t="s">
        <v>37</v>
      </c>
      <c r="C2" s="119" t="s">
        <v>67</v>
      </c>
      <c r="D2" s="4" t="s">
        <v>38</v>
      </c>
      <c r="E2" s="160" t="s">
        <v>39</v>
      </c>
      <c r="F2" s="160" t="s">
        <v>40</v>
      </c>
      <c r="G2" s="161" t="s">
        <v>68</v>
      </c>
      <c r="H2" s="163" t="s">
        <v>41</v>
      </c>
      <c r="I2" s="162" t="s">
        <v>42</v>
      </c>
      <c r="J2" s="4" t="s">
        <v>44</v>
      </c>
      <c r="K2" s="4" t="s">
        <v>47</v>
      </c>
      <c r="L2" s="4" t="s">
        <v>73</v>
      </c>
      <c r="M2" s="4" t="s">
        <v>74</v>
      </c>
      <c r="N2" s="4" t="s">
        <v>75</v>
      </c>
    </row>
    <row r="3" spans="1:14" x14ac:dyDescent="0.3">
      <c r="A3" s="112">
        <v>1</v>
      </c>
      <c r="B3" s="114"/>
      <c r="C3" s="112"/>
      <c r="D3" s="115"/>
      <c r="E3" s="114"/>
      <c r="F3" s="116"/>
      <c r="G3" s="159"/>
      <c r="H3" s="112"/>
      <c r="I3" s="112"/>
      <c r="J3" s="114"/>
      <c r="K3" s="114"/>
      <c r="L3" s="114"/>
      <c r="M3" s="114"/>
      <c r="N3" s="114"/>
    </row>
    <row r="4" spans="1:14" x14ac:dyDescent="0.3">
      <c r="A4" s="112">
        <v>2</v>
      </c>
      <c r="B4" s="114"/>
      <c r="C4" s="112"/>
      <c r="D4" s="115"/>
      <c r="E4" s="114"/>
      <c r="F4" s="116"/>
      <c r="G4" s="159"/>
      <c r="H4" s="112"/>
      <c r="I4" s="112"/>
      <c r="J4" s="114"/>
      <c r="K4" s="114"/>
      <c r="L4" s="114"/>
      <c r="M4" s="114"/>
      <c r="N4" s="114"/>
    </row>
    <row r="5" spans="1:14" x14ac:dyDescent="0.3">
      <c r="A5" s="112">
        <v>3</v>
      </c>
      <c r="B5" s="114"/>
      <c r="C5" s="112"/>
      <c r="D5" s="115"/>
      <c r="E5" s="114"/>
      <c r="F5" s="116"/>
      <c r="G5" s="159"/>
      <c r="H5" s="112"/>
      <c r="I5" s="112"/>
      <c r="J5" s="114"/>
      <c r="K5" s="114"/>
      <c r="L5" s="114"/>
      <c r="M5" s="114"/>
      <c r="N5" s="114"/>
    </row>
    <row r="6" spans="1:14" x14ac:dyDescent="0.3">
      <c r="A6" s="112">
        <v>4</v>
      </c>
      <c r="B6" s="114"/>
      <c r="C6" s="112"/>
      <c r="D6" s="115"/>
      <c r="E6" s="114"/>
      <c r="F6" s="116"/>
      <c r="G6" s="159"/>
      <c r="H6" s="112"/>
      <c r="I6" s="112"/>
      <c r="J6" s="114"/>
      <c r="K6" s="114"/>
      <c r="L6" s="114"/>
      <c r="M6" s="114"/>
      <c r="N6" s="114"/>
    </row>
    <row r="7" spans="1:14" x14ac:dyDescent="0.3">
      <c r="A7" s="112">
        <v>5</v>
      </c>
      <c r="B7" s="114"/>
      <c r="C7" s="112"/>
      <c r="D7" s="115"/>
      <c r="E7" s="114"/>
      <c r="F7" s="116"/>
      <c r="G7" s="159"/>
      <c r="H7" s="112"/>
      <c r="I7" s="112"/>
      <c r="J7" s="114"/>
      <c r="K7" s="114"/>
      <c r="L7" s="114"/>
      <c r="M7" s="114"/>
      <c r="N7" s="114"/>
    </row>
    <row r="8" spans="1:14" x14ac:dyDescent="0.3">
      <c r="A8" s="112">
        <v>6</v>
      </c>
      <c r="B8" s="114"/>
      <c r="C8" s="112"/>
      <c r="D8" s="115"/>
      <c r="E8" s="114"/>
      <c r="F8" s="116"/>
      <c r="G8" s="159"/>
      <c r="H8" s="112"/>
      <c r="I8" s="112"/>
      <c r="J8" s="114"/>
      <c r="K8" s="114"/>
      <c r="L8" s="114"/>
      <c r="M8" s="114"/>
      <c r="N8" s="114"/>
    </row>
    <row r="9" spans="1:14" x14ac:dyDescent="0.3">
      <c r="A9" s="112">
        <v>7</v>
      </c>
      <c r="B9" s="114"/>
      <c r="C9" s="112"/>
      <c r="D9" s="115"/>
      <c r="E9" s="114"/>
      <c r="F9" s="116"/>
      <c r="G9" s="159"/>
      <c r="H9" s="112"/>
      <c r="I9" s="112"/>
      <c r="J9" s="114"/>
      <c r="K9" s="114"/>
      <c r="L9" s="114"/>
      <c r="M9" s="114"/>
      <c r="N9" s="114"/>
    </row>
    <row r="10" spans="1:14" x14ac:dyDescent="0.3">
      <c r="A10" s="112">
        <v>8</v>
      </c>
      <c r="B10" s="114"/>
      <c r="C10" s="112"/>
      <c r="D10" s="115"/>
      <c r="E10" s="114"/>
      <c r="F10" s="116"/>
      <c r="G10" s="159"/>
      <c r="H10" s="112"/>
      <c r="I10" s="112"/>
      <c r="J10" s="114"/>
      <c r="K10" s="114"/>
      <c r="L10" s="114"/>
      <c r="M10" s="114"/>
      <c r="N10" s="114"/>
    </row>
    <row r="11" spans="1:14" x14ac:dyDescent="0.3">
      <c r="A11" s="112">
        <v>9</v>
      </c>
      <c r="B11" s="114"/>
      <c r="C11" s="112"/>
      <c r="D11" s="115"/>
      <c r="E11" s="114"/>
      <c r="F11" s="116"/>
      <c r="G11" s="159"/>
      <c r="H11" s="112"/>
      <c r="I11" s="112"/>
      <c r="J11" s="114"/>
      <c r="K11" s="114"/>
      <c r="L11" s="114"/>
      <c r="M11" s="114"/>
      <c r="N11" s="114"/>
    </row>
    <row r="12" spans="1:14" x14ac:dyDescent="0.3">
      <c r="A12" s="112">
        <v>10</v>
      </c>
      <c r="B12" s="114"/>
      <c r="C12" s="112"/>
      <c r="D12" s="112"/>
      <c r="E12" s="114"/>
      <c r="F12" s="116"/>
      <c r="G12" s="159"/>
      <c r="H12" s="112"/>
      <c r="I12" s="112"/>
      <c r="J12" s="114"/>
      <c r="K12" s="114"/>
      <c r="L12" s="114"/>
      <c r="M12" s="114"/>
      <c r="N12" s="114"/>
    </row>
    <row r="13" spans="1:14" x14ac:dyDescent="0.3">
      <c r="A13" s="112">
        <v>11</v>
      </c>
      <c r="B13" s="114"/>
      <c r="C13" s="112"/>
      <c r="D13" s="112"/>
      <c r="E13" s="114"/>
      <c r="F13" s="116"/>
      <c r="G13" s="159"/>
      <c r="H13" s="112"/>
      <c r="I13" s="112"/>
      <c r="J13" s="114"/>
      <c r="K13" s="114"/>
      <c r="L13" s="114"/>
      <c r="M13" s="114"/>
      <c r="N13" s="114"/>
    </row>
    <row r="14" spans="1:14" x14ac:dyDescent="0.3">
      <c r="A14" s="112">
        <v>12</v>
      </c>
      <c r="B14" s="114"/>
      <c r="C14" s="112"/>
      <c r="D14" s="112"/>
      <c r="E14" s="114"/>
      <c r="F14" s="116"/>
      <c r="G14" s="159"/>
      <c r="H14" s="112"/>
      <c r="I14" s="112"/>
      <c r="J14" s="114"/>
      <c r="K14" s="114"/>
      <c r="L14" s="114"/>
      <c r="M14" s="114"/>
      <c r="N14" s="114"/>
    </row>
    <row r="15" spans="1:14" x14ac:dyDescent="0.3">
      <c r="A15" s="112">
        <v>13</v>
      </c>
      <c r="B15" s="114"/>
      <c r="C15" s="112"/>
      <c r="D15" s="115"/>
      <c r="E15" s="114"/>
      <c r="F15" s="116"/>
      <c r="G15" s="159"/>
      <c r="H15" s="112"/>
      <c r="I15" s="112"/>
      <c r="J15" s="114"/>
      <c r="K15" s="114"/>
      <c r="L15" s="114"/>
      <c r="M15" s="114"/>
      <c r="N15" s="114"/>
    </row>
    <row r="16" spans="1:14" x14ac:dyDescent="0.3">
      <c r="A16" s="112">
        <v>14</v>
      </c>
      <c r="B16" s="114"/>
      <c r="C16" s="112"/>
      <c r="D16" s="112"/>
      <c r="E16" s="114"/>
      <c r="F16" s="116"/>
      <c r="G16" s="159"/>
      <c r="H16" s="112"/>
      <c r="I16" s="112"/>
      <c r="J16" s="114"/>
      <c r="K16" s="114"/>
      <c r="L16" s="114"/>
      <c r="M16" s="114"/>
      <c r="N16" s="114"/>
    </row>
    <row r="17" spans="1:14" x14ac:dyDescent="0.3">
      <c r="A17" s="112">
        <v>15</v>
      </c>
      <c r="B17" s="114"/>
      <c r="C17" s="112"/>
      <c r="D17" s="112"/>
      <c r="E17" s="114"/>
      <c r="F17" s="116"/>
      <c r="G17" s="159"/>
      <c r="H17" s="112"/>
      <c r="I17" s="112"/>
      <c r="J17" s="114"/>
      <c r="K17" s="114"/>
      <c r="L17" s="114"/>
      <c r="M17" s="114"/>
      <c r="N17" s="114"/>
    </row>
    <row r="18" spans="1:14" x14ac:dyDescent="0.3">
      <c r="A18" s="112">
        <v>16</v>
      </c>
      <c r="B18" s="114"/>
      <c r="C18" s="112"/>
      <c r="D18" s="115"/>
      <c r="E18" s="114"/>
      <c r="F18" s="116"/>
      <c r="G18" s="159"/>
      <c r="H18" s="112"/>
      <c r="I18" s="112"/>
      <c r="J18" s="114"/>
      <c r="K18" s="114"/>
      <c r="L18" s="114"/>
      <c r="M18" s="114"/>
      <c r="N18" s="114"/>
    </row>
    <row r="19" spans="1:14" x14ac:dyDescent="0.3">
      <c r="A19" s="112">
        <v>17</v>
      </c>
      <c r="B19" s="114"/>
      <c r="C19" s="112"/>
      <c r="D19" s="115"/>
      <c r="E19" s="114"/>
      <c r="F19" s="116"/>
      <c r="G19" s="159"/>
      <c r="H19" s="112"/>
      <c r="I19" s="112"/>
      <c r="J19" s="114"/>
      <c r="K19" s="114"/>
      <c r="L19" s="114"/>
      <c r="M19" s="114"/>
      <c r="N19" s="114"/>
    </row>
    <row r="20" spans="1:14" x14ac:dyDescent="0.3">
      <c r="A20" s="112">
        <v>18</v>
      </c>
      <c r="B20" s="114"/>
      <c r="C20" s="112"/>
      <c r="D20" s="115"/>
      <c r="E20" s="114"/>
      <c r="F20" s="116"/>
      <c r="G20" s="159"/>
      <c r="H20" s="112"/>
      <c r="I20" s="112"/>
      <c r="J20" s="114"/>
      <c r="K20" s="114"/>
      <c r="L20" s="114"/>
      <c r="M20" s="114"/>
      <c r="N20" s="114"/>
    </row>
    <row r="21" spans="1:14" x14ac:dyDescent="0.3">
      <c r="A21" s="112">
        <v>19</v>
      </c>
      <c r="B21" s="114"/>
      <c r="C21" s="112"/>
      <c r="D21" s="115"/>
      <c r="E21" s="114"/>
      <c r="F21" s="116"/>
      <c r="G21" s="159"/>
      <c r="H21" s="112"/>
      <c r="I21" s="112"/>
      <c r="J21" s="114"/>
      <c r="K21" s="114"/>
      <c r="L21" s="114"/>
      <c r="M21" s="114"/>
      <c r="N21" s="114"/>
    </row>
    <row r="22" spans="1:14" x14ac:dyDescent="0.3">
      <c r="A22" s="112">
        <v>20</v>
      </c>
      <c r="B22" s="114"/>
      <c r="C22" s="112"/>
      <c r="D22" s="115"/>
      <c r="E22" s="114"/>
      <c r="F22" s="116"/>
      <c r="G22" s="159"/>
      <c r="H22" s="112"/>
      <c r="I22" s="112"/>
      <c r="J22" s="114"/>
      <c r="K22" s="114"/>
      <c r="L22" s="114"/>
      <c r="M22" s="114"/>
      <c r="N22" s="114"/>
    </row>
    <row r="23" spans="1:14" x14ac:dyDescent="0.3">
      <c r="A23" s="112">
        <v>21</v>
      </c>
      <c r="B23" s="114"/>
      <c r="C23" s="112"/>
      <c r="D23" s="115"/>
      <c r="E23" s="114"/>
      <c r="F23" s="116"/>
      <c r="G23" s="159"/>
      <c r="H23" s="112"/>
      <c r="I23" s="112"/>
      <c r="J23" s="114"/>
      <c r="K23" s="114"/>
      <c r="L23" s="114"/>
      <c r="M23" s="114"/>
      <c r="N23" s="114"/>
    </row>
    <row r="24" spans="1:14" x14ac:dyDescent="0.3">
      <c r="A24" s="112">
        <v>22</v>
      </c>
      <c r="B24" s="114"/>
      <c r="C24" s="112"/>
      <c r="D24" s="115"/>
      <c r="E24" s="114"/>
      <c r="F24" s="116"/>
      <c r="G24" s="159"/>
      <c r="H24" s="112"/>
      <c r="I24" s="112"/>
      <c r="J24" s="114"/>
      <c r="K24" s="114"/>
      <c r="L24" s="114"/>
      <c r="M24" s="114"/>
      <c r="N24" s="114"/>
    </row>
    <row r="25" spans="1:14" x14ac:dyDescent="0.3">
      <c r="A25" s="112">
        <v>23</v>
      </c>
      <c r="B25" s="114"/>
      <c r="C25" s="112"/>
      <c r="D25" s="115"/>
      <c r="E25" s="114"/>
      <c r="F25" s="116"/>
      <c r="G25" s="159"/>
      <c r="H25" s="112"/>
      <c r="I25" s="112"/>
      <c r="J25" s="114"/>
      <c r="K25" s="114"/>
      <c r="L25" s="114"/>
      <c r="M25" s="114"/>
      <c r="N25" s="114"/>
    </row>
    <row r="26" spans="1:14" x14ac:dyDescent="0.3">
      <c r="A26" s="112">
        <v>24</v>
      </c>
      <c r="B26" s="114"/>
      <c r="C26" s="112"/>
      <c r="D26" s="115"/>
      <c r="E26" s="114"/>
      <c r="F26" s="116"/>
      <c r="G26" s="159"/>
      <c r="H26" s="112"/>
      <c r="I26" s="112"/>
      <c r="J26" s="114"/>
      <c r="K26" s="114"/>
      <c r="L26" s="114"/>
      <c r="M26" s="114"/>
      <c r="N26" s="114"/>
    </row>
    <row r="27" spans="1:14" x14ac:dyDescent="0.3">
      <c r="A27" s="112">
        <v>25</v>
      </c>
      <c r="B27" s="114"/>
      <c r="C27" s="112"/>
      <c r="D27" s="115"/>
      <c r="E27" s="114"/>
      <c r="F27" s="116"/>
      <c r="G27" s="159"/>
      <c r="H27" s="112"/>
      <c r="I27" s="112"/>
      <c r="J27" s="114"/>
      <c r="K27" s="114"/>
      <c r="L27" s="114"/>
      <c r="M27" s="114"/>
      <c r="N27" s="114"/>
    </row>
    <row r="28" spans="1:14" x14ac:dyDescent="0.3">
      <c r="A28" s="112">
        <v>26</v>
      </c>
      <c r="B28" s="114"/>
      <c r="C28" s="112"/>
      <c r="D28" s="115"/>
      <c r="E28" s="114"/>
      <c r="F28" s="116"/>
      <c r="G28" s="159"/>
      <c r="H28" s="112"/>
      <c r="I28" s="112"/>
      <c r="J28" s="114"/>
      <c r="K28" s="114"/>
      <c r="L28" s="114"/>
      <c r="M28" s="114"/>
      <c r="N28" s="114"/>
    </row>
    <row r="29" spans="1:14" x14ac:dyDescent="0.3">
      <c r="A29" s="112">
        <v>27</v>
      </c>
      <c r="B29" s="114"/>
      <c r="C29" s="112"/>
      <c r="D29" s="115"/>
      <c r="E29" s="114"/>
      <c r="F29" s="116"/>
      <c r="G29" s="159"/>
      <c r="H29" s="112"/>
      <c r="I29" s="112"/>
      <c r="J29" s="114"/>
      <c r="K29" s="114"/>
      <c r="L29" s="114"/>
      <c r="M29" s="114"/>
      <c r="N29" s="114"/>
    </row>
    <row r="30" spans="1:14" x14ac:dyDescent="0.3">
      <c r="A30" s="112">
        <v>28</v>
      </c>
      <c r="B30" s="114"/>
      <c r="C30" s="112"/>
      <c r="D30" s="115"/>
      <c r="E30" s="114"/>
      <c r="F30" s="116"/>
      <c r="G30" s="159"/>
      <c r="H30" s="112"/>
      <c r="I30" s="112"/>
      <c r="J30" s="114"/>
      <c r="K30" s="114"/>
      <c r="L30" s="114"/>
      <c r="M30" s="114"/>
      <c r="N30" s="114"/>
    </row>
    <row r="31" spans="1:14" x14ac:dyDescent="0.3">
      <c r="A31" s="112">
        <v>29</v>
      </c>
      <c r="B31" s="114"/>
      <c r="C31" s="112"/>
      <c r="D31" s="112"/>
      <c r="E31" s="114"/>
      <c r="F31" s="116"/>
      <c r="G31" s="159"/>
      <c r="H31" s="112"/>
      <c r="I31" s="112"/>
      <c r="J31" s="114"/>
      <c r="K31" s="114"/>
      <c r="L31" s="114"/>
      <c r="M31" s="114"/>
      <c r="N31" s="114"/>
    </row>
    <row r="32" spans="1:14" x14ac:dyDescent="0.3">
      <c r="A32" s="112">
        <v>30</v>
      </c>
      <c r="B32" s="114"/>
      <c r="C32" s="112"/>
      <c r="D32" s="115"/>
      <c r="E32" s="114"/>
      <c r="F32" s="116"/>
      <c r="G32" s="159"/>
      <c r="H32" s="112"/>
      <c r="I32" s="112"/>
      <c r="J32" s="114"/>
      <c r="K32" s="114"/>
      <c r="L32" s="114"/>
      <c r="M32" s="114"/>
      <c r="N32" s="114"/>
    </row>
    <row r="33" spans="1:14" x14ac:dyDescent="0.3">
      <c r="A33" s="112">
        <v>31</v>
      </c>
      <c r="B33" s="114"/>
      <c r="C33" s="112"/>
      <c r="D33" s="115"/>
      <c r="E33" s="114"/>
      <c r="F33" s="116"/>
      <c r="G33" s="159"/>
      <c r="H33" s="112"/>
      <c r="I33" s="112"/>
      <c r="J33" s="114"/>
      <c r="K33" s="114"/>
      <c r="L33" s="114"/>
      <c r="M33" s="114"/>
      <c r="N33" s="114"/>
    </row>
    <row r="34" spans="1:14" s="170" customFormat="1" hidden="1" x14ac:dyDescent="0.3">
      <c r="A34" s="165">
        <v>32</v>
      </c>
      <c r="B34" s="166"/>
      <c r="C34" s="165"/>
      <c r="D34" s="167"/>
      <c r="E34" s="166"/>
      <c r="F34" s="168"/>
      <c r="G34" s="169"/>
      <c r="H34" s="165"/>
      <c r="I34" s="165"/>
      <c r="J34" s="166"/>
      <c r="K34" s="166"/>
      <c r="L34" s="166"/>
      <c r="M34" s="166"/>
      <c r="N34" s="166"/>
    </row>
    <row r="35" spans="1:14" x14ac:dyDescent="0.3">
      <c r="A35" s="112">
        <v>33</v>
      </c>
      <c r="B35" s="114"/>
      <c r="C35" s="112"/>
      <c r="D35" s="115"/>
      <c r="E35" s="114"/>
      <c r="F35" s="116"/>
      <c r="G35" s="159"/>
      <c r="H35" s="112"/>
      <c r="I35" s="112"/>
      <c r="J35" s="114"/>
      <c r="K35" s="114"/>
      <c r="L35" s="114"/>
      <c r="M35" s="114"/>
      <c r="N35" s="114"/>
    </row>
    <row r="36" spans="1:14" x14ac:dyDescent="0.3">
      <c r="A36" s="112">
        <v>34</v>
      </c>
      <c r="B36" s="114"/>
      <c r="C36" s="112"/>
      <c r="D36" s="115"/>
      <c r="E36" s="114"/>
      <c r="F36" s="116"/>
      <c r="G36" s="159"/>
      <c r="H36" s="112"/>
      <c r="I36" s="112"/>
      <c r="J36" s="114"/>
      <c r="K36" s="114"/>
      <c r="L36" s="114"/>
      <c r="M36" s="114"/>
      <c r="N36" s="114"/>
    </row>
  </sheetData>
  <autoFilter ref="A2:N2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L86"/>
  <sheetViews>
    <sheetView zoomScale="70" zoomScaleNormal="70" workbookViewId="0">
      <pane xSplit="2" ySplit="4" topLeftCell="M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9.109375" defaultRowHeight="14.4" x14ac:dyDescent="0.3"/>
  <cols>
    <col min="1" max="1" width="35" style="9" customWidth="1"/>
    <col min="2" max="2" width="15.33203125" style="9" customWidth="1"/>
    <col min="3" max="3" width="18.88671875" style="9" bestFit="1" customWidth="1"/>
    <col min="4" max="4" width="19.88671875" style="9" customWidth="1"/>
    <col min="5" max="5" width="15.44140625" style="9" customWidth="1"/>
    <col min="6" max="6" width="13.6640625" style="9" customWidth="1"/>
    <col min="7" max="7" width="16.6640625" style="9" customWidth="1"/>
    <col min="8" max="8" width="17" style="6" customWidth="1"/>
    <col min="9" max="9" width="18.109375" style="9" customWidth="1"/>
    <col min="10" max="10" width="14.44140625" style="64" customWidth="1"/>
    <col min="11" max="11" width="23.109375" style="64" customWidth="1"/>
    <col min="12" max="12" width="9.109375" style="23" hidden="1" customWidth="1"/>
    <col min="13" max="13" width="20.44140625" style="6" customWidth="1"/>
    <col min="14" max="14" width="9.109375" style="24" customWidth="1"/>
    <col min="15" max="15" width="51.109375" style="9" customWidth="1"/>
    <col min="16" max="16" width="14.6640625" style="9" customWidth="1"/>
    <col min="17" max="17" width="26.109375" style="9" customWidth="1"/>
    <col min="18" max="18" width="18" style="9" customWidth="1"/>
    <col min="19" max="19" width="20.5546875" style="9" customWidth="1"/>
    <col min="20" max="20" width="10.6640625" style="9" customWidth="1"/>
    <col min="21" max="21" width="28" style="9" customWidth="1"/>
    <col min="22" max="27" width="10.6640625" style="9" customWidth="1"/>
    <col min="28" max="28" width="16" style="9" customWidth="1"/>
    <col min="29" max="29" width="11.88671875" style="9" customWidth="1"/>
    <col min="30" max="30" width="19" style="9" customWidth="1"/>
    <col min="31" max="44" width="9.109375" style="9"/>
    <col min="45" max="45" width="19.6640625" style="9" customWidth="1"/>
    <col min="46" max="47" width="24.6640625" style="9" customWidth="1"/>
    <col min="48" max="48" width="48" style="9" customWidth="1"/>
    <col min="49" max="90" width="9.109375" style="64"/>
    <col min="91" max="16384" width="9.109375" style="9"/>
  </cols>
  <sheetData>
    <row r="1" spans="1:90" ht="45.6" customHeight="1" x14ac:dyDescent="0.3">
      <c r="A1" s="70" t="s">
        <v>26</v>
      </c>
      <c r="C1" s="30" t="s">
        <v>1</v>
      </c>
      <c r="D1" s="100"/>
      <c r="F1" s="30" t="s">
        <v>78</v>
      </c>
      <c r="G1" s="124"/>
      <c r="H1" s="9"/>
      <c r="I1" s="30" t="s">
        <v>79</v>
      </c>
      <c r="J1" s="41"/>
      <c r="L1" s="6" t="s">
        <v>22</v>
      </c>
      <c r="M1" s="175" t="s">
        <v>77</v>
      </c>
      <c r="N1" s="23"/>
      <c r="O1" s="67" t="s">
        <v>82</v>
      </c>
      <c r="P1" s="68">
        <f>SUM(J6:J42)</f>
        <v>0</v>
      </c>
      <c r="Q1" s="13" t="s">
        <v>0</v>
      </c>
      <c r="R1" s="65">
        <f>IF(D1&gt;500000,($D$1-500000)*0.015*0.8 + 500000*0.02*0.8, $D$1*0.02*0.8)</f>
        <v>0</v>
      </c>
      <c r="S1" s="57">
        <f>SUM(P45:AV45)</f>
        <v>0</v>
      </c>
      <c r="T1" s="9" t="b">
        <f>S1=P1</f>
        <v>1</v>
      </c>
      <c r="U1" s="142" t="s">
        <v>118</v>
      </c>
      <c r="V1" s="143"/>
      <c r="W1" s="143"/>
      <c r="X1" s="143"/>
      <c r="Y1" s="143"/>
      <c r="Z1" s="143"/>
      <c r="AA1" s="24"/>
      <c r="AB1" s="24"/>
      <c r="AC1" s="24"/>
      <c r="AD1" s="24"/>
      <c r="AE1" s="24"/>
    </row>
    <row r="2" spans="1:90" ht="52.2" x14ac:dyDescent="0.3">
      <c r="A2" s="41" t="s">
        <v>86</v>
      </c>
      <c r="B2" s="66"/>
      <c r="C2" s="30" t="s">
        <v>2</v>
      </c>
      <c r="D2" s="124"/>
      <c r="F2" s="30" t="s">
        <v>31</v>
      </c>
      <c r="G2" s="124" t="s">
        <v>22</v>
      </c>
      <c r="H2" s="9"/>
      <c r="I2" s="30" t="s">
        <v>32</v>
      </c>
      <c r="J2" s="124"/>
      <c r="L2" s="6" t="s">
        <v>25</v>
      </c>
      <c r="M2" s="177">
        <f>P2+P1</f>
        <v>0</v>
      </c>
      <c r="N2" s="23"/>
      <c r="O2" s="67" t="s">
        <v>3</v>
      </c>
      <c r="P2" s="77">
        <f>IF(D1&gt;500000,($D$1-500000)*0.015*0.2 + 500000*0.02*0.2, $D$1*0.02*0.2)</f>
        <v>0</v>
      </c>
      <c r="Q2" s="78" t="s">
        <v>69</v>
      </c>
      <c r="R2" s="79">
        <f>R1-P1</f>
        <v>0</v>
      </c>
      <c r="S2" s="57">
        <f>SUM(K6:K42)</f>
        <v>0</v>
      </c>
      <c r="T2" s="9" t="b">
        <f>(R1-R2)=P1</f>
        <v>1</v>
      </c>
      <c r="AA2" s="1"/>
      <c r="AB2" s="1"/>
      <c r="AC2" s="1"/>
      <c r="AD2" s="24"/>
      <c r="AE2" s="24"/>
    </row>
    <row r="3" spans="1:90" s="64" customFormat="1" ht="23.4" x14ac:dyDescent="0.3">
      <c r="A3" s="74"/>
      <c r="B3" s="75"/>
      <c r="C3" s="76"/>
      <c r="D3" s="74"/>
      <c r="E3" s="74"/>
      <c r="G3" s="76"/>
      <c r="H3" s="129"/>
      <c r="J3" s="76"/>
      <c r="K3" s="74"/>
      <c r="L3" s="24"/>
      <c r="M3" s="59"/>
      <c r="N3" s="24"/>
      <c r="O3" s="11"/>
      <c r="P3" s="173" t="s">
        <v>24</v>
      </c>
      <c r="Q3" s="219" t="s">
        <v>33</v>
      </c>
      <c r="R3" s="220"/>
      <c r="S3" s="220"/>
      <c r="T3" s="220"/>
      <c r="U3" s="220"/>
      <c r="V3" s="220"/>
      <c r="W3" s="220"/>
      <c r="X3" s="220"/>
      <c r="Y3" s="220"/>
      <c r="Z3" s="220"/>
      <c r="AA3" s="206" t="s">
        <v>34</v>
      </c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172" t="s">
        <v>21</v>
      </c>
      <c r="AT3" s="172" t="s">
        <v>117</v>
      </c>
      <c r="AU3" s="172" t="s">
        <v>117</v>
      </c>
      <c r="AV3" s="156" t="s">
        <v>55</v>
      </c>
    </row>
    <row r="4" spans="1:90" s="23" customFormat="1" ht="43.2" x14ac:dyDescent="0.3">
      <c r="B4" s="15" t="s">
        <v>23</v>
      </c>
      <c r="C4" s="16" t="s">
        <v>57</v>
      </c>
      <c r="D4" s="16" t="s">
        <v>30</v>
      </c>
      <c r="E4" s="127" t="s">
        <v>50</v>
      </c>
      <c r="F4" s="16" t="s">
        <v>58</v>
      </c>
      <c r="G4" s="16" t="s">
        <v>59</v>
      </c>
      <c r="H4" s="73" t="s">
        <v>5</v>
      </c>
      <c r="I4" s="16" t="s">
        <v>60</v>
      </c>
      <c r="J4" s="16" t="s">
        <v>61</v>
      </c>
      <c r="K4" s="16" t="s">
        <v>62</v>
      </c>
      <c r="L4" s="8"/>
      <c r="M4" s="127" t="s">
        <v>53</v>
      </c>
      <c r="N4" s="7"/>
      <c r="O4" s="69" t="s">
        <v>81</v>
      </c>
      <c r="P4" s="80" t="s">
        <v>80</v>
      </c>
      <c r="Q4" s="80" t="s">
        <v>80</v>
      </c>
      <c r="R4" s="80" t="s">
        <v>80</v>
      </c>
      <c r="S4" s="80" t="s">
        <v>80</v>
      </c>
      <c r="T4" s="80"/>
      <c r="U4" s="80"/>
      <c r="V4" s="80"/>
      <c r="W4" s="80"/>
      <c r="X4" s="80"/>
      <c r="Y4" s="80"/>
      <c r="Z4" s="80"/>
      <c r="AA4" s="80" t="s">
        <v>80</v>
      </c>
      <c r="AB4" s="80" t="s">
        <v>80</v>
      </c>
      <c r="AC4" s="80" t="s">
        <v>80</v>
      </c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 t="s">
        <v>80</v>
      </c>
      <c r="AT4" s="80" t="s">
        <v>80</v>
      </c>
      <c r="AU4" s="80" t="s">
        <v>80</v>
      </c>
      <c r="AV4" s="80" t="s">
        <v>80</v>
      </c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</row>
    <row r="5" spans="1:90" x14ac:dyDescent="0.3">
      <c r="A5" s="16" t="s">
        <v>119</v>
      </c>
      <c r="B5" s="15"/>
      <c r="C5" s="15"/>
      <c r="D5" s="16"/>
      <c r="E5" s="16"/>
      <c r="F5" s="16"/>
      <c r="G5" s="16"/>
      <c r="H5" s="73"/>
      <c r="I5" s="16"/>
      <c r="J5" s="16"/>
      <c r="K5" s="16"/>
      <c r="L5" s="8"/>
      <c r="M5" s="16"/>
      <c r="N5" s="8"/>
      <c r="O5" s="16" t="str">
        <f>A5</f>
        <v>1.FASE PROGRAMM.SPESE INVEST. 4%: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</row>
    <row r="6" spans="1:90" s="23" customFormat="1" ht="28.8" x14ac:dyDescent="0.3">
      <c r="A6" s="20" t="s">
        <v>4</v>
      </c>
      <c r="B6" s="45" t="s">
        <v>24</v>
      </c>
      <c r="C6" s="147">
        <v>0.02</v>
      </c>
      <c r="D6" s="54">
        <f>$R$1*C6</f>
        <v>0</v>
      </c>
      <c r="E6" s="144">
        <f>F6</f>
        <v>1</v>
      </c>
      <c r="F6" s="128">
        <v>1</v>
      </c>
      <c r="G6" s="46">
        <f>$R$1*C6*F6</f>
        <v>0</v>
      </c>
      <c r="H6" s="130"/>
      <c r="I6" s="47">
        <f>IF(AND((H6&gt;0),($G$2="no")),G6/H6,0)</f>
        <v>0</v>
      </c>
      <c r="J6" s="47">
        <f>I6*H6</f>
        <v>0</v>
      </c>
      <c r="K6" s="47">
        <f>IF(J6=0,G6,0)</f>
        <v>0</v>
      </c>
      <c r="L6" s="42"/>
      <c r="M6" s="174">
        <f>IF($G$2="si",IF(H6=0,,"errore - H6 deve essere 0"),H6-SUM(P6:AV6))</f>
        <v>0</v>
      </c>
      <c r="N6" s="42"/>
      <c r="O6" s="18" t="str">
        <f t="shared" ref="O6:O13" si="0">A6</f>
        <v>Predisposizione programma biennale (compilazione scheda)</v>
      </c>
      <c r="P6" s="124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</row>
    <row r="7" spans="1:90" s="23" customFormat="1" ht="28.8" x14ac:dyDescent="0.3">
      <c r="A7" s="20" t="s">
        <v>4</v>
      </c>
      <c r="B7" s="19" t="s">
        <v>6</v>
      </c>
      <c r="C7" s="145">
        <v>0.01</v>
      </c>
      <c r="D7" s="55">
        <f>$R$1*C7</f>
        <v>0</v>
      </c>
      <c r="E7" s="144">
        <f>F7</f>
        <v>1</v>
      </c>
      <c r="F7" s="128">
        <v>1</v>
      </c>
      <c r="G7" s="46">
        <f>$R$1*C7*F7</f>
        <v>0</v>
      </c>
      <c r="H7" s="130"/>
      <c r="I7" s="47">
        <f>IF(H7&gt;0,G7/H7,0)</f>
        <v>0</v>
      </c>
      <c r="J7" s="47">
        <f t="shared" ref="J7:J42" si="1">I7*H7</f>
        <v>0</v>
      </c>
      <c r="K7" s="47">
        <f>IF(J7=0,G7,0)</f>
        <v>0</v>
      </c>
      <c r="L7" s="42"/>
      <c r="M7" s="72">
        <f>H7-SUM(P7:AV7)</f>
        <v>0</v>
      </c>
      <c r="N7" s="42"/>
      <c r="O7" s="18" t="str">
        <f t="shared" si="0"/>
        <v>Predisposizione programma biennale (compilazione scheda)</v>
      </c>
      <c r="P7" s="140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</row>
    <row r="8" spans="1:90" s="23" customFormat="1" ht="28.8" x14ac:dyDescent="0.3">
      <c r="A8" s="20" t="s">
        <v>4</v>
      </c>
      <c r="B8" s="49" t="s">
        <v>7</v>
      </c>
      <c r="C8" s="146">
        <v>0.01</v>
      </c>
      <c r="D8" s="56">
        <f>$R$1*C8</f>
        <v>0</v>
      </c>
      <c r="E8" s="144">
        <f>F8</f>
        <v>1</v>
      </c>
      <c r="F8" s="128">
        <v>1</v>
      </c>
      <c r="G8" s="46">
        <f>$R$1*C8*F8</f>
        <v>0</v>
      </c>
      <c r="H8" s="130"/>
      <c r="I8" s="47">
        <f t="shared" ref="I8" si="2">IF(H8&gt;0,G8/H8,0)</f>
        <v>0</v>
      </c>
      <c r="J8" s="47">
        <f t="shared" si="1"/>
        <v>0</v>
      </c>
      <c r="K8" s="47">
        <f t="shared" ref="K8:K42" si="3">IF(J8=0,G8,0)</f>
        <v>0</v>
      </c>
      <c r="L8" s="42"/>
      <c r="M8" s="72">
        <f>H8-SUM(P8:AV8)</f>
        <v>0</v>
      </c>
      <c r="N8" s="42"/>
      <c r="O8" s="18" t="str">
        <f t="shared" si="0"/>
        <v>Predisposizione programma biennale (compilazione scheda)</v>
      </c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40"/>
      <c r="AT8" s="140"/>
      <c r="AU8" s="140"/>
      <c r="AV8" s="140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</row>
    <row r="9" spans="1:90" s="23" customFormat="1" x14ac:dyDescent="0.3">
      <c r="A9" s="16" t="s">
        <v>95</v>
      </c>
      <c r="B9" s="15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18"/>
      <c r="O9" s="16" t="str">
        <f>A9</f>
        <v>2.FASE VERIFICA 8%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</row>
    <row r="10" spans="1:90" s="23" customFormat="1" ht="17.399999999999999" x14ac:dyDescent="0.3">
      <c r="A10" s="20" t="s">
        <v>96</v>
      </c>
      <c r="B10" s="17" t="s">
        <v>24</v>
      </c>
      <c r="C10" s="148">
        <v>0.04</v>
      </c>
      <c r="D10" s="17"/>
      <c r="E10" s="144">
        <f t="shared" ref="E10:E13" si="4">F10</f>
        <v>1</v>
      </c>
      <c r="F10" s="128">
        <v>1</v>
      </c>
      <c r="G10" s="46">
        <f>$R$1*C10*F10</f>
        <v>0</v>
      </c>
      <c r="H10" s="130"/>
      <c r="I10" s="47">
        <f t="shared" ref="I10:I13" si="5">IF(H10&gt;0,G10/H10,0)</f>
        <v>0</v>
      </c>
      <c r="J10" s="47">
        <f t="shared" ref="J10:J13" si="6">I10*H10</f>
        <v>0</v>
      </c>
      <c r="K10" s="47">
        <f t="shared" ref="K10:K13" si="7">IF(J10=0,G10,0)</f>
        <v>0</v>
      </c>
      <c r="L10" s="118"/>
      <c r="M10" s="174">
        <f>IF($G$2="si",IF(H10=0,,"errore - H10 deve essere 0"),H10-SUM(P10:AV10))</f>
        <v>0</v>
      </c>
      <c r="N10" s="118"/>
      <c r="O10" s="18" t="str">
        <f t="shared" si="0"/>
        <v>Verifica preventiva progettazione</v>
      </c>
      <c r="P10" s="124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</row>
    <row r="11" spans="1:90" s="23" customFormat="1" ht="17.399999999999999" hidden="1" x14ac:dyDescent="0.3">
      <c r="A11" s="20" t="s">
        <v>96</v>
      </c>
      <c r="B11" s="101" t="s">
        <v>51</v>
      </c>
      <c r="C11" s="151">
        <v>0.05</v>
      </c>
      <c r="D11" s="101"/>
      <c r="E11" s="144">
        <f t="shared" si="4"/>
        <v>1</v>
      </c>
      <c r="F11" s="128">
        <v>1</v>
      </c>
      <c r="G11" s="46">
        <f t="shared" ref="G11:G13" si="8">$R$1*C11*F11</f>
        <v>0</v>
      </c>
      <c r="H11" s="130"/>
      <c r="I11" s="47">
        <f t="shared" ref="I11:I12" si="9">IF(H11&gt;0,G11/H11,0)</f>
        <v>0</v>
      </c>
      <c r="J11" s="47">
        <f t="shared" ref="J11:J12" si="10">I11*H11</f>
        <v>0</v>
      </c>
      <c r="K11" s="47">
        <f t="shared" ref="K11:K12" si="11">IF(J11=0,G11,0)</f>
        <v>0</v>
      </c>
      <c r="L11" s="118"/>
      <c r="M11" s="72">
        <f>H11-SUM(P11:AV11)</f>
        <v>0</v>
      </c>
      <c r="N11" s="118"/>
      <c r="O11" s="18" t="str">
        <f t="shared" si="0"/>
        <v>Verifica preventiva progettazione</v>
      </c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</row>
    <row r="12" spans="1:90" s="23" customFormat="1" ht="17.399999999999999" x14ac:dyDescent="0.3">
      <c r="A12" s="20" t="s">
        <v>96</v>
      </c>
      <c r="B12" s="19" t="s">
        <v>6</v>
      </c>
      <c r="C12" s="106">
        <v>0.02</v>
      </c>
      <c r="D12" s="19"/>
      <c r="E12" s="144">
        <f t="shared" si="4"/>
        <v>1</v>
      </c>
      <c r="F12" s="128">
        <v>1</v>
      </c>
      <c r="G12" s="46">
        <f t="shared" si="8"/>
        <v>0</v>
      </c>
      <c r="H12" s="130"/>
      <c r="I12" s="47">
        <f t="shared" si="9"/>
        <v>0</v>
      </c>
      <c r="J12" s="47">
        <f t="shared" si="10"/>
        <v>0</v>
      </c>
      <c r="K12" s="47">
        <f t="shared" si="11"/>
        <v>0</v>
      </c>
      <c r="L12" s="118"/>
      <c r="M12" s="72">
        <f>H12-SUM(P12:AV12)</f>
        <v>0</v>
      </c>
      <c r="N12" s="118"/>
      <c r="O12" s="18" t="str">
        <f t="shared" si="0"/>
        <v>Verifica preventiva progettazione</v>
      </c>
      <c r="P12" s="140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</row>
    <row r="13" spans="1:90" s="23" customFormat="1" ht="17.399999999999999" x14ac:dyDescent="0.3">
      <c r="A13" s="20" t="s">
        <v>96</v>
      </c>
      <c r="B13" s="21" t="s">
        <v>7</v>
      </c>
      <c r="C13" s="146">
        <v>0.02</v>
      </c>
      <c r="D13" s="21"/>
      <c r="E13" s="144">
        <f t="shared" si="4"/>
        <v>1</v>
      </c>
      <c r="F13" s="128">
        <v>1</v>
      </c>
      <c r="G13" s="46">
        <f t="shared" si="8"/>
        <v>0</v>
      </c>
      <c r="H13" s="130"/>
      <c r="I13" s="47">
        <f t="shared" si="5"/>
        <v>0</v>
      </c>
      <c r="J13" s="47">
        <f t="shared" si="6"/>
        <v>0</v>
      </c>
      <c r="K13" s="47">
        <f t="shared" si="7"/>
        <v>0</v>
      </c>
      <c r="L13" s="118"/>
      <c r="M13" s="72">
        <f>H13-SUM(P13:AV13)</f>
        <v>0</v>
      </c>
      <c r="N13" s="118"/>
      <c r="O13" s="18" t="str">
        <f t="shared" si="0"/>
        <v>Verifica preventiva progettazione</v>
      </c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40"/>
      <c r="AT13" s="140"/>
      <c r="AU13" s="140"/>
      <c r="AV13" s="140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</row>
    <row r="14" spans="1:90" x14ac:dyDescent="0.3">
      <c r="A14" s="16" t="s">
        <v>97</v>
      </c>
      <c r="B14" s="15"/>
      <c r="C14" s="15"/>
      <c r="D14" s="16"/>
      <c r="E14" s="16"/>
      <c r="F14" s="16"/>
      <c r="G14" s="16"/>
      <c r="H14" s="73"/>
      <c r="I14" s="16"/>
      <c r="J14" s="16"/>
      <c r="K14" s="16"/>
      <c r="L14" s="8"/>
      <c r="M14" s="16"/>
      <c r="N14" s="8"/>
      <c r="O14" s="16" t="str">
        <f t="shared" ref="O14:O42" si="12">A14</f>
        <v>3.FASE AFFIDAMENTO 21%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1:90" ht="28.95" customHeight="1" x14ac:dyDescent="0.3">
      <c r="A15" s="44" t="s">
        <v>98</v>
      </c>
      <c r="B15" s="202" t="s">
        <v>24</v>
      </c>
      <c r="C15" s="217">
        <v>0.09</v>
      </c>
      <c r="D15" s="215">
        <f>$R$1*C15</f>
        <v>0</v>
      </c>
      <c r="E15" s="204">
        <f>SUM(F15:F16)</f>
        <v>1</v>
      </c>
      <c r="F15" s="128">
        <v>0.5</v>
      </c>
      <c r="G15" s="46"/>
      <c r="H15" s="131"/>
      <c r="I15" s="47">
        <f>IF(AND((H15&gt;0),($G$2="no")),G15/H15,0)</f>
        <v>0</v>
      </c>
      <c r="J15" s="47">
        <f t="shared" si="1"/>
        <v>0</v>
      </c>
      <c r="K15" s="47">
        <f t="shared" si="3"/>
        <v>0</v>
      </c>
      <c r="L15" s="10"/>
      <c r="M15" s="174">
        <f t="shared" ref="M15:M16" si="13">IF($G$2="si",IF(H15=0,,"errore - H6 deve essere 0"),H15-SUM(P15:AV15))</f>
        <v>0</v>
      </c>
      <c r="N15" s="10"/>
      <c r="O15" s="18" t="str">
        <f t="shared" si="12"/>
        <v>Proposta di progettazione dei documenti di gara</v>
      </c>
      <c r="P15" s="124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</row>
    <row r="16" spans="1:90" ht="43.5" customHeight="1" x14ac:dyDescent="0.3">
      <c r="A16" s="18" t="s">
        <v>99</v>
      </c>
      <c r="B16" s="203"/>
      <c r="C16" s="218"/>
      <c r="D16" s="216"/>
      <c r="E16" s="205"/>
      <c r="F16" s="128">
        <v>0.5</v>
      </c>
      <c r="G16" s="46">
        <f>$R$1*C15*F16</f>
        <v>0</v>
      </c>
      <c r="H16" s="131"/>
      <c r="I16" s="47">
        <f>IF(AND((H16&gt;0),($G$2="no")),G16/H16,0)</f>
        <v>0</v>
      </c>
      <c r="J16" s="47">
        <f t="shared" si="1"/>
        <v>0</v>
      </c>
      <c r="K16" s="47">
        <f t="shared" si="3"/>
        <v>0</v>
      </c>
      <c r="L16" s="10"/>
      <c r="M16" s="174">
        <f t="shared" si="13"/>
        <v>0</v>
      </c>
      <c r="N16" s="10"/>
      <c r="O16" s="18" t="str">
        <f t="shared" si="12"/>
        <v>Monitoraggio gara, supporto per chiarimenti e assistenza alla commisione di gara</v>
      </c>
      <c r="P16" s="124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</row>
    <row r="17" spans="1:90" ht="28.8" x14ac:dyDescent="0.3">
      <c r="A17" s="20" t="s">
        <v>100</v>
      </c>
      <c r="B17" s="19" t="s">
        <v>6</v>
      </c>
      <c r="C17" s="182">
        <v>0.04</v>
      </c>
      <c r="D17" s="55">
        <f>$R$1*C17</f>
        <v>0</v>
      </c>
      <c r="E17" s="188">
        <f>SUM(F17:F20)</f>
        <v>1</v>
      </c>
      <c r="F17" s="128">
        <v>1</v>
      </c>
      <c r="G17" s="46">
        <f>$R$1*C17*F17</f>
        <v>0</v>
      </c>
      <c r="H17" s="131"/>
      <c r="I17" s="32">
        <f t="shared" ref="I17:I42" si="14">IF(H17&gt;0,G17/H17,0)</f>
        <v>0</v>
      </c>
      <c r="J17" s="32">
        <f t="shared" si="1"/>
        <v>0</v>
      </c>
      <c r="K17" s="32">
        <f t="shared" si="3"/>
        <v>0</v>
      </c>
      <c r="L17" s="10"/>
      <c r="M17" s="72">
        <f t="shared" ref="M17:M29" si="15">H17-SUM(P17:AV17)</f>
        <v>0</v>
      </c>
      <c r="N17" s="10"/>
      <c r="O17" s="20" t="str">
        <f t="shared" si="12"/>
        <v>Supporto tecnico al RUP in fase di affidamento</v>
      </c>
      <c r="P17" s="140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</row>
    <row r="18" spans="1:90" ht="17.399999999999999" hidden="1" x14ac:dyDescent="0.3">
      <c r="A18" s="20"/>
      <c r="B18" s="19" t="s">
        <v>6</v>
      </c>
      <c r="C18" s="183"/>
      <c r="D18" s="186"/>
      <c r="E18" s="189"/>
      <c r="F18" s="39"/>
      <c r="G18" s="46">
        <f>$R$1*C17*F18</f>
        <v>0</v>
      </c>
      <c r="H18" s="131"/>
      <c r="I18" s="32">
        <f t="shared" si="14"/>
        <v>0</v>
      </c>
      <c r="J18" s="32">
        <f t="shared" si="1"/>
        <v>0</v>
      </c>
      <c r="K18" s="32">
        <f t="shared" si="3"/>
        <v>0</v>
      </c>
      <c r="L18" s="10"/>
      <c r="M18" s="72">
        <f t="shared" si="15"/>
        <v>-1</v>
      </c>
      <c r="N18" s="10"/>
      <c r="O18" s="20">
        <f t="shared" si="12"/>
        <v>0</v>
      </c>
      <c r="P18" s="140"/>
      <c r="Q18" s="124">
        <v>1</v>
      </c>
      <c r="R18" s="124"/>
      <c r="S18" s="124"/>
      <c r="T18" s="124"/>
      <c r="U18" s="124"/>
      <c r="V18" s="124"/>
      <c r="W18" s="124"/>
      <c r="X18" s="124"/>
      <c r="Y18" s="124"/>
      <c r="Z18" s="124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</row>
    <row r="19" spans="1:90" ht="17.399999999999999" hidden="1" x14ac:dyDescent="0.3">
      <c r="A19" s="20"/>
      <c r="B19" s="19" t="s">
        <v>6</v>
      </c>
      <c r="C19" s="183"/>
      <c r="D19" s="186"/>
      <c r="E19" s="189"/>
      <c r="F19" s="39"/>
      <c r="G19" s="46">
        <f>$R$1*C17*F19</f>
        <v>0</v>
      </c>
      <c r="H19" s="131"/>
      <c r="I19" s="32">
        <f t="shared" si="14"/>
        <v>0</v>
      </c>
      <c r="J19" s="32">
        <f t="shared" si="1"/>
        <v>0</v>
      </c>
      <c r="K19" s="32">
        <f t="shared" si="3"/>
        <v>0</v>
      </c>
      <c r="L19" s="10"/>
      <c r="M19" s="72">
        <f t="shared" si="15"/>
        <v>0</v>
      </c>
      <c r="N19" s="10"/>
      <c r="O19" s="20">
        <f t="shared" si="12"/>
        <v>0</v>
      </c>
      <c r="P19" s="140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</row>
    <row r="20" spans="1:90" ht="28.95" hidden="1" customHeight="1" x14ac:dyDescent="0.3">
      <c r="A20" s="20"/>
      <c r="B20" s="19" t="s">
        <v>6</v>
      </c>
      <c r="C20" s="184"/>
      <c r="D20" s="187"/>
      <c r="E20" s="190"/>
      <c r="F20" s="39"/>
      <c r="G20" s="46">
        <f>$R$1*C17*F20</f>
        <v>0</v>
      </c>
      <c r="H20" s="131"/>
      <c r="I20" s="32">
        <f t="shared" si="14"/>
        <v>0</v>
      </c>
      <c r="J20" s="32">
        <f t="shared" si="1"/>
        <v>0</v>
      </c>
      <c r="K20" s="32">
        <f t="shared" si="3"/>
        <v>0</v>
      </c>
      <c r="L20" s="10"/>
      <c r="M20" s="72">
        <f t="shared" si="15"/>
        <v>-1</v>
      </c>
      <c r="N20" s="10"/>
      <c r="O20" s="20">
        <f t="shared" si="12"/>
        <v>0</v>
      </c>
      <c r="P20" s="140"/>
      <c r="Q20" s="124"/>
      <c r="R20" s="124">
        <v>1</v>
      </c>
      <c r="S20" s="124"/>
      <c r="T20" s="124"/>
      <c r="U20" s="124"/>
      <c r="V20" s="124"/>
      <c r="W20" s="124"/>
      <c r="X20" s="124"/>
      <c r="Y20" s="124"/>
      <c r="Z20" s="124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</row>
    <row r="21" spans="1:90" ht="28.8" x14ac:dyDescent="0.3">
      <c r="A21" s="20" t="s">
        <v>101</v>
      </c>
      <c r="B21" s="49" t="s">
        <v>7</v>
      </c>
      <c r="C21" s="185">
        <v>0.08</v>
      </c>
      <c r="D21" s="56">
        <f>$R$1*C21</f>
        <v>0</v>
      </c>
      <c r="E21" s="188">
        <f>SUM(F21:F29)</f>
        <v>1</v>
      </c>
      <c r="F21" s="128">
        <v>1</v>
      </c>
      <c r="G21" s="46">
        <f>$R$1*C21*F21</f>
        <v>0</v>
      </c>
      <c r="H21" s="132"/>
      <c r="I21" s="50">
        <f t="shared" si="14"/>
        <v>0</v>
      </c>
      <c r="J21" s="50">
        <f t="shared" si="1"/>
        <v>0</v>
      </c>
      <c r="K21" s="50">
        <f t="shared" si="3"/>
        <v>0</v>
      </c>
      <c r="L21" s="10"/>
      <c r="M21" s="72">
        <f t="shared" si="15"/>
        <v>0</v>
      </c>
      <c r="N21" s="10"/>
      <c r="O21" s="33" t="str">
        <f t="shared" si="12"/>
        <v>Supporto amministrativo al RUP in fase di affidamento</v>
      </c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40"/>
      <c r="AT21" s="140"/>
      <c r="AU21" s="140"/>
      <c r="AV21" s="140"/>
    </row>
    <row r="22" spans="1:90" ht="17.399999999999999" hidden="1" x14ac:dyDescent="0.3">
      <c r="A22" s="48" t="s">
        <v>63</v>
      </c>
      <c r="B22" s="49" t="s">
        <v>7</v>
      </c>
      <c r="C22" s="191"/>
      <c r="D22" s="193"/>
      <c r="E22" s="189"/>
      <c r="F22" s="128"/>
      <c r="G22" s="46">
        <f>$R$1*C21*F22</f>
        <v>0</v>
      </c>
      <c r="H22" s="132"/>
      <c r="I22" s="50">
        <f t="shared" ref="I22:I23" si="16">IF(H22&gt;0,G22/H22,0)</f>
        <v>0</v>
      </c>
      <c r="J22" s="50">
        <f t="shared" ref="J22" si="17">I22*H22</f>
        <v>0</v>
      </c>
      <c r="K22" s="50">
        <f t="shared" ref="K22" si="18">IF(J22=0,G22,0)</f>
        <v>0</v>
      </c>
      <c r="L22" s="10"/>
      <c r="M22" s="72">
        <f t="shared" si="15"/>
        <v>0</v>
      </c>
      <c r="N22" s="10"/>
      <c r="O22" s="33" t="str">
        <f t="shared" si="12"/>
        <v>Verifica capitolato - amministrativo</v>
      </c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40"/>
      <c r="AT22" s="140"/>
      <c r="AU22" s="140"/>
      <c r="AV22" s="140"/>
    </row>
    <row r="23" spans="1:90" ht="17.399999999999999" hidden="1" customHeight="1" x14ac:dyDescent="0.3">
      <c r="A23" s="20" t="s">
        <v>29</v>
      </c>
      <c r="B23" s="21" t="s">
        <v>7</v>
      </c>
      <c r="C23" s="191"/>
      <c r="D23" s="193"/>
      <c r="E23" s="189"/>
      <c r="F23" s="128"/>
      <c r="G23" s="46">
        <f>$R$1*C21*F23</f>
        <v>0</v>
      </c>
      <c r="H23" s="133"/>
      <c r="I23" s="50">
        <f t="shared" si="16"/>
        <v>0</v>
      </c>
      <c r="J23" s="32">
        <f t="shared" si="1"/>
        <v>0</v>
      </c>
      <c r="K23" s="32">
        <f t="shared" si="3"/>
        <v>0</v>
      </c>
      <c r="L23" s="10"/>
      <c r="M23" s="72">
        <f t="shared" si="15"/>
        <v>0</v>
      </c>
      <c r="N23" s="10"/>
      <c r="O23" s="33" t="str">
        <f t="shared" si="12"/>
        <v>Preparazione DUVRI - amm</v>
      </c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40"/>
      <c r="AT23" s="140"/>
      <c r="AU23" s="140"/>
      <c r="AV23" s="140"/>
    </row>
    <row r="24" spans="1:90" ht="28.8" hidden="1" x14ac:dyDescent="0.3">
      <c r="A24" s="22" t="s">
        <v>8</v>
      </c>
      <c r="B24" s="21" t="s">
        <v>7</v>
      </c>
      <c r="C24" s="191"/>
      <c r="D24" s="193"/>
      <c r="E24" s="189"/>
      <c r="F24" s="128"/>
      <c r="G24" s="46">
        <f>$R$1*C21*F24</f>
        <v>0</v>
      </c>
      <c r="H24" s="133"/>
      <c r="I24" s="32">
        <f t="shared" si="14"/>
        <v>0</v>
      </c>
      <c r="J24" s="32">
        <f t="shared" si="1"/>
        <v>0</v>
      </c>
      <c r="K24" s="32">
        <f t="shared" si="3"/>
        <v>0</v>
      </c>
      <c r="L24" s="10"/>
      <c r="M24" s="72">
        <f t="shared" si="15"/>
        <v>0</v>
      </c>
      <c r="N24" s="10"/>
      <c r="O24" s="22" t="str">
        <f t="shared" si="12"/>
        <v>Preparazione disciplinare, bando,contratto e allegati, delibera</v>
      </c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40"/>
      <c r="AT24" s="140"/>
      <c r="AU24" s="140"/>
      <c r="AV24" s="140"/>
    </row>
    <row r="25" spans="1:90" ht="17.399999999999999" hidden="1" x14ac:dyDescent="0.3">
      <c r="A25" s="102" t="s">
        <v>83</v>
      </c>
      <c r="B25" s="21" t="s">
        <v>7</v>
      </c>
      <c r="C25" s="191"/>
      <c r="D25" s="193"/>
      <c r="E25" s="189"/>
      <c r="F25" s="128"/>
      <c r="G25" s="46">
        <f>$R$1*C21*F25</f>
        <v>0</v>
      </c>
      <c r="H25" s="133"/>
      <c r="I25" s="32">
        <f t="shared" si="14"/>
        <v>0</v>
      </c>
      <c r="J25" s="32">
        <f t="shared" si="1"/>
        <v>0</v>
      </c>
      <c r="K25" s="32">
        <f t="shared" si="3"/>
        <v>0</v>
      </c>
      <c r="L25" s="10"/>
      <c r="M25" s="72">
        <f t="shared" si="15"/>
        <v>0</v>
      </c>
      <c r="N25" s="10"/>
      <c r="O25" s="22" t="str">
        <f t="shared" si="12"/>
        <v>Controlli contabili su delibere URFP</v>
      </c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40"/>
      <c r="AT25" s="140"/>
      <c r="AU25" s="140"/>
      <c r="AV25" s="140"/>
    </row>
    <row r="26" spans="1:90" ht="43.2" hidden="1" x14ac:dyDescent="0.3">
      <c r="A26" s="33" t="s">
        <v>10</v>
      </c>
      <c r="B26" s="21" t="s">
        <v>7</v>
      </c>
      <c r="C26" s="191"/>
      <c r="D26" s="193"/>
      <c r="E26" s="189">
        <f t="shared" ref="E26" si="19">SUM(F26:F29)</f>
        <v>0</v>
      </c>
      <c r="F26" s="128"/>
      <c r="G26" s="46">
        <f>$R$1*C21*F26</f>
        <v>0</v>
      </c>
      <c r="H26" s="133"/>
      <c r="I26" s="32">
        <f t="shared" si="14"/>
        <v>0</v>
      </c>
      <c r="J26" s="32">
        <f t="shared" si="1"/>
        <v>0</v>
      </c>
      <c r="K26" s="32">
        <f t="shared" si="3"/>
        <v>0</v>
      </c>
      <c r="L26" s="10"/>
      <c r="M26" s="72">
        <f t="shared" si="15"/>
        <v>0</v>
      </c>
      <c r="N26" s="10"/>
      <c r="O26" s="33" t="str">
        <f t="shared" si="12"/>
        <v>Svolgimento procedura (seggio di gara)/Assistenza alla commissione giudicatrice</v>
      </c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40"/>
      <c r="AT26" s="140"/>
      <c r="AU26" s="140"/>
      <c r="AV26" s="140"/>
    </row>
    <row r="27" spans="1:90" s="26" customFormat="1" ht="17.399999999999999" hidden="1" x14ac:dyDescent="0.3">
      <c r="A27" s="102" t="s">
        <v>11</v>
      </c>
      <c r="B27" s="103" t="s">
        <v>7</v>
      </c>
      <c r="C27" s="191"/>
      <c r="D27" s="193"/>
      <c r="E27" s="189"/>
      <c r="F27" s="128"/>
      <c r="G27" s="104">
        <f>$R$1*C21*F27</f>
        <v>0</v>
      </c>
      <c r="H27" s="133"/>
      <c r="I27" s="105">
        <f t="shared" si="14"/>
        <v>0</v>
      </c>
      <c r="J27" s="105">
        <f t="shared" si="1"/>
        <v>0</v>
      </c>
      <c r="K27" s="105">
        <f t="shared" si="3"/>
        <v>0</v>
      </c>
      <c r="L27" s="10"/>
      <c r="M27" s="72">
        <f t="shared" si="15"/>
        <v>0</v>
      </c>
      <c r="N27" s="10"/>
      <c r="O27" s="102" t="str">
        <f t="shared" si="12"/>
        <v>Obblighi informativi ANAC</v>
      </c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40"/>
      <c r="AT27" s="140"/>
      <c r="AU27" s="140"/>
      <c r="AV27" s="140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</row>
    <row r="28" spans="1:90" ht="28.8" hidden="1" x14ac:dyDescent="0.3">
      <c r="A28" s="33" t="s">
        <v>12</v>
      </c>
      <c r="B28" s="21" t="s">
        <v>7</v>
      </c>
      <c r="C28" s="191"/>
      <c r="D28" s="193"/>
      <c r="E28" s="189"/>
      <c r="F28" s="128"/>
      <c r="G28" s="46">
        <f>$R$1*C21*F28</f>
        <v>0</v>
      </c>
      <c r="H28" s="133"/>
      <c r="I28" s="32">
        <f t="shared" si="14"/>
        <v>0</v>
      </c>
      <c r="J28" s="32">
        <f t="shared" si="1"/>
        <v>0</v>
      </c>
      <c r="K28" s="32">
        <f t="shared" si="3"/>
        <v>0</v>
      </c>
      <c r="L28" s="10"/>
      <c r="M28" s="72">
        <f t="shared" si="15"/>
        <v>0</v>
      </c>
      <c r="N28" s="10"/>
      <c r="O28" s="20" t="str">
        <f t="shared" si="12"/>
        <v>Comunicazioni, pubblicazioni e verifiche di legge</v>
      </c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40"/>
      <c r="AT28" s="140"/>
      <c r="AU28" s="140"/>
      <c r="AV28" s="140"/>
    </row>
    <row r="29" spans="1:90" ht="17.399999999999999" hidden="1" x14ac:dyDescent="0.3">
      <c r="A29" s="20" t="s">
        <v>13</v>
      </c>
      <c r="B29" s="21" t="s">
        <v>7</v>
      </c>
      <c r="C29" s="192"/>
      <c r="D29" s="194"/>
      <c r="E29" s="190"/>
      <c r="F29" s="128"/>
      <c r="G29" s="46">
        <f>$R$1*C21*F29</f>
        <v>0</v>
      </c>
      <c r="H29" s="133"/>
      <c r="I29" s="32">
        <f t="shared" si="14"/>
        <v>0</v>
      </c>
      <c r="J29" s="32">
        <f t="shared" si="1"/>
        <v>0</v>
      </c>
      <c r="K29" s="32">
        <f t="shared" si="3"/>
        <v>0</v>
      </c>
      <c r="L29" s="10"/>
      <c r="M29" s="72">
        <f t="shared" si="15"/>
        <v>0</v>
      </c>
      <c r="N29" s="10"/>
      <c r="O29" s="20" t="str">
        <f t="shared" si="12"/>
        <v>Preparazione contratto per stipula</v>
      </c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40"/>
      <c r="AT29" s="140"/>
      <c r="AU29" s="140"/>
      <c r="AV29" s="140"/>
    </row>
    <row r="30" spans="1:90" x14ac:dyDescent="0.3">
      <c r="A30" s="16" t="s">
        <v>120</v>
      </c>
      <c r="B30" s="15"/>
      <c r="C30" s="15"/>
      <c r="D30" s="15"/>
      <c r="E30" s="40"/>
      <c r="F30" s="40"/>
      <c r="G30" s="16"/>
      <c r="H30" s="134"/>
      <c r="I30" s="16"/>
      <c r="J30" s="16"/>
      <c r="K30" s="16"/>
      <c r="L30" s="8"/>
      <c r="M30" s="73"/>
      <c r="N30" s="8"/>
      <c r="O30" s="16" t="str">
        <f t="shared" si="12"/>
        <v>4.FASE ESECUZIONE 45%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</row>
    <row r="31" spans="1:90" ht="17.399999999999999" x14ac:dyDescent="0.3">
      <c r="A31" s="18" t="s">
        <v>14</v>
      </c>
      <c r="B31" s="17" t="s">
        <v>24</v>
      </c>
      <c r="C31" s="148">
        <v>0.13</v>
      </c>
      <c r="D31" s="52">
        <f>$R$1*C31</f>
        <v>0</v>
      </c>
      <c r="E31" s="144">
        <f>F31</f>
        <v>1</v>
      </c>
      <c r="F31" s="38">
        <v>1</v>
      </c>
      <c r="G31" s="46">
        <f>$R$1*C31*F31</f>
        <v>0</v>
      </c>
      <c r="H31" s="138">
        <f>IF($G$2="si",0,1)</f>
        <v>0</v>
      </c>
      <c r="I31" s="47">
        <f>IF(AND((H31&gt;0),($G$2="no")),G31/H31,0)</f>
        <v>0</v>
      </c>
      <c r="J31" s="47">
        <f t="shared" si="1"/>
        <v>0</v>
      </c>
      <c r="K31" s="47">
        <f t="shared" si="3"/>
        <v>0</v>
      </c>
      <c r="L31" s="8"/>
      <c r="M31" s="72">
        <f t="shared" ref="M31:M38" si="20">H31-SUM(P31:AV31)</f>
        <v>0</v>
      </c>
      <c r="N31" s="8"/>
      <c r="O31" s="18" t="str">
        <f t="shared" si="12"/>
        <v>Direzione dell'esecuzione</v>
      </c>
      <c r="P31" s="124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</row>
    <row r="32" spans="1:90" ht="17.399999999999999" x14ac:dyDescent="0.3">
      <c r="A32" s="18" t="s">
        <v>14</v>
      </c>
      <c r="B32" s="12" t="s">
        <v>21</v>
      </c>
      <c r="C32" s="149">
        <v>0.22</v>
      </c>
      <c r="D32" s="51">
        <f>$R$1*C32</f>
        <v>0</v>
      </c>
      <c r="E32" s="144">
        <f>F32</f>
        <v>1</v>
      </c>
      <c r="F32" s="38">
        <v>1</v>
      </c>
      <c r="G32" s="46">
        <f>$R$1*C32*F32</f>
        <v>0</v>
      </c>
      <c r="H32" s="133"/>
      <c r="I32" s="47">
        <f>IF(AND((H32&gt;0),($J$2="no")),G32/H32,0)</f>
        <v>0</v>
      </c>
      <c r="J32" s="47">
        <f t="shared" si="1"/>
        <v>0</v>
      </c>
      <c r="K32" s="47">
        <f t="shared" si="3"/>
        <v>0</v>
      </c>
      <c r="M32" s="72">
        <f t="shared" si="20"/>
        <v>0</v>
      </c>
      <c r="N32" s="23"/>
      <c r="O32" s="18" t="str">
        <f t="shared" si="12"/>
        <v>Direzione dell'esecuzione</v>
      </c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24"/>
      <c r="AT32" s="140"/>
      <c r="AU32" s="140"/>
      <c r="AV32" s="140"/>
    </row>
    <row r="33" spans="1:90" ht="17.399999999999999" x14ac:dyDescent="0.3">
      <c r="A33" s="18" t="s">
        <v>102</v>
      </c>
      <c r="B33" s="12" t="s">
        <v>103</v>
      </c>
      <c r="C33" s="195">
        <v>0.05</v>
      </c>
      <c r="D33" s="51">
        <f>$R$1*C33</f>
        <v>0</v>
      </c>
      <c r="E33" s="144">
        <f>F33</f>
        <v>1</v>
      </c>
      <c r="F33" s="38">
        <v>1</v>
      </c>
      <c r="G33" s="46">
        <f>$R$1*C33*F33</f>
        <v>0</v>
      </c>
      <c r="H33" s="133"/>
      <c r="I33" s="47">
        <f>IF(AND((H33&gt;0),($J$2="no")),G33/H33,0)</f>
        <v>0</v>
      </c>
      <c r="J33" s="47">
        <f t="shared" ref="J33" si="21">I33*H33</f>
        <v>0</v>
      </c>
      <c r="K33" s="47">
        <f t="shared" ref="K33" si="22">IF(J33=0,G33,0)</f>
        <v>0</v>
      </c>
      <c r="M33" s="72">
        <f t="shared" si="20"/>
        <v>0</v>
      </c>
      <c r="N33" s="23"/>
      <c r="O33" s="18" t="str">
        <f t="shared" ref="O33" si="23">A33</f>
        <v>Assistente al Dec</v>
      </c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24"/>
      <c r="AU33" s="124"/>
      <c r="AV33" s="140"/>
    </row>
    <row r="34" spans="1:90" ht="17.399999999999999" x14ac:dyDescent="0.3">
      <c r="A34" s="20" t="s">
        <v>15</v>
      </c>
      <c r="B34" s="19" t="s">
        <v>6</v>
      </c>
      <c r="C34" s="106">
        <v>0.03</v>
      </c>
      <c r="D34" s="117">
        <f>$R$1*C34</f>
        <v>0</v>
      </c>
      <c r="E34" s="144">
        <f>F34</f>
        <v>1</v>
      </c>
      <c r="F34" s="38">
        <v>1</v>
      </c>
      <c r="G34" s="46">
        <f>$R$1*C34*F34</f>
        <v>0</v>
      </c>
      <c r="H34" s="133"/>
      <c r="I34" s="32">
        <f t="shared" si="14"/>
        <v>0</v>
      </c>
      <c r="J34" s="32">
        <f t="shared" si="1"/>
        <v>0</v>
      </c>
      <c r="K34" s="32">
        <f t="shared" si="3"/>
        <v>0</v>
      </c>
      <c r="M34" s="72">
        <f t="shared" si="20"/>
        <v>0</v>
      </c>
      <c r="N34" s="23"/>
      <c r="O34" s="20" t="str">
        <f t="shared" si="12"/>
        <v xml:space="preserve">verifica tecnica delle attività </v>
      </c>
      <c r="P34" s="140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</row>
    <row r="35" spans="1:90" ht="17.399999999999999" x14ac:dyDescent="0.3">
      <c r="A35" s="20" t="s">
        <v>16</v>
      </c>
      <c r="B35" s="21" t="s">
        <v>7</v>
      </c>
      <c r="C35" s="208">
        <v>0.02</v>
      </c>
      <c r="D35" s="211">
        <f>$R$1*C35</f>
        <v>0</v>
      </c>
      <c r="E35" s="204">
        <f>SUM(F35:F38)</f>
        <v>1</v>
      </c>
      <c r="F35" s="128">
        <v>0.3</v>
      </c>
      <c r="G35" s="46">
        <f>$R$1*C35*F35</f>
        <v>0</v>
      </c>
      <c r="H35" s="133"/>
      <c r="I35" s="32">
        <f t="shared" si="14"/>
        <v>0</v>
      </c>
      <c r="J35" s="32">
        <f t="shared" si="1"/>
        <v>0</v>
      </c>
      <c r="K35" s="32">
        <f t="shared" si="3"/>
        <v>0</v>
      </c>
      <c r="M35" s="72">
        <f t="shared" si="20"/>
        <v>0</v>
      </c>
      <c r="N35" s="23"/>
      <c r="O35" s="33" t="str">
        <f t="shared" si="12"/>
        <v>Proposte d'ordine e ordine</v>
      </c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40"/>
      <c r="AT35" s="140"/>
      <c r="AU35" s="140"/>
      <c r="AV35" s="140"/>
    </row>
    <row r="36" spans="1:90" ht="17.399999999999999" x14ac:dyDescent="0.3">
      <c r="A36" s="20" t="s">
        <v>54</v>
      </c>
      <c r="B36" s="21" t="s">
        <v>7</v>
      </c>
      <c r="C36" s="209"/>
      <c r="D36" s="212"/>
      <c r="E36" s="214"/>
      <c r="F36" s="128">
        <v>0.3</v>
      </c>
      <c r="G36" s="46">
        <f>$R$1*C35*F36</f>
        <v>0</v>
      </c>
      <c r="H36" s="133"/>
      <c r="I36" s="32">
        <f t="shared" si="14"/>
        <v>0</v>
      </c>
      <c r="J36" s="32">
        <f t="shared" si="1"/>
        <v>0</v>
      </c>
      <c r="K36" s="32">
        <f t="shared" si="3"/>
        <v>0</v>
      </c>
      <c r="M36" s="72">
        <f t="shared" si="20"/>
        <v>0</v>
      </c>
      <c r="N36" s="23"/>
      <c r="O36" s="22" t="str">
        <f t="shared" si="12"/>
        <v>Rapportini e liquidazione fatture</v>
      </c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40"/>
      <c r="AT36" s="140"/>
      <c r="AU36" s="140"/>
      <c r="AV36" s="140"/>
    </row>
    <row r="37" spans="1:90" ht="17.399999999999999" x14ac:dyDescent="0.3">
      <c r="A37" s="20" t="s">
        <v>11</v>
      </c>
      <c r="B37" s="21" t="s">
        <v>7</v>
      </c>
      <c r="C37" s="209"/>
      <c r="D37" s="212"/>
      <c r="E37" s="214"/>
      <c r="F37" s="128">
        <v>0.1</v>
      </c>
      <c r="G37" s="46">
        <f>$R$1*C35*F37</f>
        <v>0</v>
      </c>
      <c r="H37" s="133"/>
      <c r="I37" s="32">
        <f t="shared" si="14"/>
        <v>0</v>
      </c>
      <c r="J37" s="32">
        <f t="shared" si="1"/>
        <v>0</v>
      </c>
      <c r="K37" s="32">
        <f t="shared" si="3"/>
        <v>0</v>
      </c>
      <c r="M37" s="72">
        <f t="shared" si="20"/>
        <v>0</v>
      </c>
      <c r="N37" s="23"/>
      <c r="O37" s="33" t="str">
        <f t="shared" si="12"/>
        <v>Obblighi informativi ANAC</v>
      </c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40"/>
      <c r="AT37" s="140"/>
      <c r="AU37" s="140"/>
      <c r="AV37" s="140"/>
    </row>
    <row r="38" spans="1:90" ht="30.6" customHeight="1" x14ac:dyDescent="0.3">
      <c r="A38" s="20" t="s">
        <v>84</v>
      </c>
      <c r="B38" s="21" t="s">
        <v>7</v>
      </c>
      <c r="C38" s="210"/>
      <c r="D38" s="213"/>
      <c r="E38" s="205"/>
      <c r="F38" s="128">
        <v>0.3</v>
      </c>
      <c r="G38" s="46">
        <f>$R$1*C35*F38</f>
        <v>0</v>
      </c>
      <c r="H38" s="133"/>
      <c r="I38" s="32">
        <f t="shared" ref="I38" si="24">IF(H38&gt;0,G38/H38,0)</f>
        <v>0</v>
      </c>
      <c r="J38" s="32">
        <f t="shared" ref="J38" si="25">I38*H38</f>
        <v>0</v>
      </c>
      <c r="K38" s="32">
        <f t="shared" ref="K38" si="26">IF(J38=0,G38,0)</f>
        <v>0</v>
      </c>
      <c r="M38" s="72">
        <f t="shared" si="20"/>
        <v>0</v>
      </c>
      <c r="N38" s="23"/>
      <c r="O38" s="33" t="str">
        <f t="shared" si="12"/>
        <v>Verifiche propedeutiche e pagamento fatture URFP</v>
      </c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40"/>
      <c r="AT38" s="140"/>
      <c r="AU38" s="140"/>
      <c r="AV38" s="140"/>
    </row>
    <row r="39" spans="1:90" ht="39" customHeight="1" x14ac:dyDescent="0.3">
      <c r="A39" s="16" t="s">
        <v>116</v>
      </c>
      <c r="B39" s="15"/>
      <c r="C39" s="15"/>
      <c r="D39" s="15"/>
      <c r="E39" s="40"/>
      <c r="F39" s="40"/>
      <c r="G39" s="16"/>
      <c r="H39" s="134"/>
      <c r="I39" s="16"/>
      <c r="J39" s="16"/>
      <c r="K39" s="16"/>
      <c r="L39" s="8"/>
      <c r="M39" s="73"/>
      <c r="N39" s="8"/>
      <c r="O39" s="16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</row>
    <row r="40" spans="1:90" ht="30.6" customHeight="1" x14ac:dyDescent="0.3">
      <c r="A40" s="20" t="s">
        <v>21</v>
      </c>
      <c r="B40" s="12" t="s">
        <v>21</v>
      </c>
      <c r="C40" s="149">
        <v>0.06</v>
      </c>
      <c r="D40" s="51">
        <f t="shared" ref="D40:D41" si="27">$R$1*C40</f>
        <v>0</v>
      </c>
      <c r="E40" s="144">
        <f t="shared" ref="E40:E41" si="28">F40</f>
        <v>1</v>
      </c>
      <c r="F40" s="38">
        <v>1</v>
      </c>
      <c r="G40" s="31">
        <f t="shared" ref="G40:G41" si="29">$R$1*C40*F40</f>
        <v>0</v>
      </c>
      <c r="H40" s="133"/>
      <c r="I40" s="32">
        <f t="shared" ref="I40:I41" si="30">IF(H40&gt;0,G40/H40,0)</f>
        <v>0</v>
      </c>
      <c r="J40" s="32">
        <f t="shared" ref="J40:J41" si="31">I40*H40</f>
        <v>0</v>
      </c>
      <c r="K40" s="32">
        <f t="shared" ref="K40:K41" si="32">IF(J40=0,G40,0)</f>
        <v>0</v>
      </c>
      <c r="M40" s="72">
        <f>H40-SUM(P40:AV40)</f>
        <v>0</v>
      </c>
      <c r="N40" s="23"/>
      <c r="O40" s="33" t="str">
        <f t="shared" si="12"/>
        <v>DEC</v>
      </c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24"/>
      <c r="AT40" s="140"/>
      <c r="AU40" s="140"/>
      <c r="AV40" s="140"/>
    </row>
    <row r="41" spans="1:90" ht="30.6" customHeight="1" x14ac:dyDescent="0.3">
      <c r="A41" s="20" t="s">
        <v>43</v>
      </c>
      <c r="B41" s="19" t="s">
        <v>6</v>
      </c>
      <c r="C41" s="106">
        <v>0.09</v>
      </c>
      <c r="D41" s="181">
        <f t="shared" si="27"/>
        <v>0</v>
      </c>
      <c r="E41" s="144">
        <f t="shared" si="28"/>
        <v>1</v>
      </c>
      <c r="F41" s="38">
        <v>1</v>
      </c>
      <c r="G41" s="31">
        <f t="shared" si="29"/>
        <v>0</v>
      </c>
      <c r="H41" s="133"/>
      <c r="I41" s="32">
        <f t="shared" si="30"/>
        <v>0</v>
      </c>
      <c r="J41" s="32">
        <f t="shared" si="31"/>
        <v>0</v>
      </c>
      <c r="K41" s="32">
        <f t="shared" si="32"/>
        <v>0</v>
      </c>
      <c r="M41" s="72">
        <f>H41-SUM(P41:AV41)</f>
        <v>0</v>
      </c>
      <c r="N41" s="23"/>
      <c r="O41" s="33" t="str">
        <f t="shared" si="12"/>
        <v>Collaudatore</v>
      </c>
      <c r="P41" s="140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</row>
    <row r="42" spans="1:90" ht="43.2" x14ac:dyDescent="0.3">
      <c r="A42" s="20" t="s">
        <v>105</v>
      </c>
      <c r="B42" s="101" t="s">
        <v>104</v>
      </c>
      <c r="C42" s="150">
        <v>7.0000000000000007E-2</v>
      </c>
      <c r="D42" s="53">
        <f>$R$1*C42</f>
        <v>0</v>
      </c>
      <c r="E42" s="144">
        <f>F42</f>
        <v>1</v>
      </c>
      <c r="F42" s="38">
        <v>1</v>
      </c>
      <c r="G42" s="31">
        <f>$R$1*C42*F42</f>
        <v>0</v>
      </c>
      <c r="H42" s="133"/>
      <c r="I42" s="32">
        <f t="shared" si="14"/>
        <v>0</v>
      </c>
      <c r="J42" s="32">
        <f t="shared" si="1"/>
        <v>0</v>
      </c>
      <c r="K42" s="32">
        <f t="shared" si="3"/>
        <v>0</v>
      </c>
      <c r="M42" s="72">
        <f>H42-SUM(P42:AV42)</f>
        <v>0</v>
      </c>
      <c r="N42" s="23"/>
      <c r="O42" s="20" t="str">
        <f t="shared" si="12"/>
        <v>Verifica di conformità (per gare superiori a 215.000 euro è una figura interna diversa dai precedenti collaboratori)</v>
      </c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24"/>
    </row>
    <row r="43" spans="1:90" s="85" customFormat="1" x14ac:dyDescent="0.3">
      <c r="A43" s="81"/>
      <c r="B43" s="81"/>
      <c r="C43" s="81"/>
      <c r="D43" s="81"/>
      <c r="E43" s="81"/>
      <c r="F43" s="81"/>
      <c r="G43" s="82"/>
      <c r="H43" s="135"/>
      <c r="I43" s="81"/>
      <c r="J43" s="82"/>
      <c r="K43" s="82"/>
      <c r="L43" s="23"/>
      <c r="M43" s="83"/>
      <c r="N43" s="23"/>
      <c r="O43" s="81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</row>
    <row r="44" spans="1:90" s="85" customFormat="1" x14ac:dyDescent="0.3">
      <c r="A44" s="81"/>
      <c r="B44" s="81"/>
      <c r="C44" s="81"/>
      <c r="D44" s="81"/>
      <c r="E44" s="81"/>
      <c r="F44" s="81"/>
      <c r="G44" s="82"/>
      <c r="H44" s="135"/>
      <c r="I44" s="81"/>
      <c r="J44" s="82"/>
      <c r="K44" s="82"/>
      <c r="L44" s="23"/>
      <c r="M44" s="83"/>
      <c r="N44" s="23"/>
      <c r="O44" s="81"/>
      <c r="P44" s="140" t="str">
        <f t="shared" ref="P44:AV44" si="33">P4</f>
        <v>nome</v>
      </c>
      <c r="Q44" s="140" t="str">
        <f t="shared" si="33"/>
        <v>nome</v>
      </c>
      <c r="R44" s="140" t="str">
        <f t="shared" si="33"/>
        <v>nome</v>
      </c>
      <c r="S44" s="140" t="str">
        <f t="shared" si="33"/>
        <v>nome</v>
      </c>
      <c r="T44" s="140">
        <f t="shared" si="33"/>
        <v>0</v>
      </c>
      <c r="U44" s="140">
        <f t="shared" si="33"/>
        <v>0</v>
      </c>
      <c r="V44" s="140">
        <f t="shared" si="33"/>
        <v>0</v>
      </c>
      <c r="W44" s="140"/>
      <c r="X44" s="140"/>
      <c r="Y44" s="140"/>
      <c r="Z44" s="140"/>
      <c r="AA44" s="140" t="str">
        <f t="shared" si="33"/>
        <v>nome</v>
      </c>
      <c r="AB44" s="140" t="str">
        <f t="shared" si="33"/>
        <v>nome</v>
      </c>
      <c r="AC44" s="140" t="str">
        <f t="shared" si="33"/>
        <v>nome</v>
      </c>
      <c r="AD44" s="140">
        <f t="shared" si="33"/>
        <v>0</v>
      </c>
      <c r="AE44" s="140">
        <f t="shared" si="33"/>
        <v>0</v>
      </c>
      <c r="AF44" s="140">
        <f t="shared" si="33"/>
        <v>0</v>
      </c>
      <c r="AG44" s="140">
        <f t="shared" si="33"/>
        <v>0</v>
      </c>
      <c r="AH44" s="140">
        <f t="shared" si="33"/>
        <v>0</v>
      </c>
      <c r="AI44" s="140">
        <f t="shared" si="33"/>
        <v>0</v>
      </c>
      <c r="AJ44" s="140">
        <f t="shared" si="33"/>
        <v>0</v>
      </c>
      <c r="AK44" s="140">
        <f t="shared" si="33"/>
        <v>0</v>
      </c>
      <c r="AL44" s="140">
        <f t="shared" si="33"/>
        <v>0</v>
      </c>
      <c r="AM44" s="140">
        <f t="shared" si="33"/>
        <v>0</v>
      </c>
      <c r="AN44" s="140">
        <f t="shared" si="33"/>
        <v>0</v>
      </c>
      <c r="AO44" s="140">
        <f t="shared" si="33"/>
        <v>0</v>
      </c>
      <c r="AP44" s="140">
        <f t="shared" si="33"/>
        <v>0</v>
      </c>
      <c r="AQ44" s="140">
        <f t="shared" si="33"/>
        <v>0</v>
      </c>
      <c r="AR44" s="140">
        <f t="shared" si="33"/>
        <v>0</v>
      </c>
      <c r="AS44" s="140" t="str">
        <f t="shared" si="33"/>
        <v>nome</v>
      </c>
      <c r="AT44" s="140"/>
      <c r="AU44" s="140"/>
      <c r="AV44" s="140" t="str">
        <f t="shared" si="33"/>
        <v>nome</v>
      </c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</row>
    <row r="45" spans="1:90" s="85" customFormat="1" ht="36" x14ac:dyDescent="0.3">
      <c r="A45" s="81"/>
      <c r="B45" s="81"/>
      <c r="C45" s="81"/>
      <c r="D45" s="81"/>
      <c r="E45" s="81"/>
      <c r="F45" s="81"/>
      <c r="G45" s="82"/>
      <c r="H45" s="135"/>
      <c r="I45" s="81"/>
      <c r="J45" s="82"/>
      <c r="K45" s="82"/>
      <c r="L45" s="23"/>
      <c r="M45" s="83"/>
      <c r="N45" s="23"/>
      <c r="O45" s="141" t="s">
        <v>49</v>
      </c>
      <c r="P45" s="14">
        <f t="shared" ref="P45:AV45" si="34">SUM(P46:P83)</f>
        <v>0</v>
      </c>
      <c r="Q45" s="14">
        <f t="shared" si="34"/>
        <v>0</v>
      </c>
      <c r="R45" s="14">
        <f t="shared" si="34"/>
        <v>0</v>
      </c>
      <c r="S45" s="14">
        <f t="shared" si="34"/>
        <v>0</v>
      </c>
      <c r="T45" s="14">
        <f t="shared" si="34"/>
        <v>0</v>
      </c>
      <c r="U45" s="14">
        <f t="shared" si="34"/>
        <v>0</v>
      </c>
      <c r="V45" s="14">
        <f t="shared" si="34"/>
        <v>0</v>
      </c>
      <c r="W45" s="14">
        <f t="shared" si="34"/>
        <v>0</v>
      </c>
      <c r="X45" s="14">
        <f t="shared" si="34"/>
        <v>0</v>
      </c>
      <c r="Y45" s="14">
        <f t="shared" si="34"/>
        <v>0</v>
      </c>
      <c r="Z45" s="14">
        <f t="shared" si="34"/>
        <v>0</v>
      </c>
      <c r="AA45" s="14">
        <f t="shared" si="34"/>
        <v>0</v>
      </c>
      <c r="AB45" s="14">
        <f t="shared" si="34"/>
        <v>0</v>
      </c>
      <c r="AC45" s="14">
        <f t="shared" si="34"/>
        <v>0</v>
      </c>
      <c r="AD45" s="14">
        <f t="shared" si="34"/>
        <v>0</v>
      </c>
      <c r="AE45" s="14">
        <f t="shared" si="34"/>
        <v>0</v>
      </c>
      <c r="AF45" s="14">
        <f t="shared" si="34"/>
        <v>0</v>
      </c>
      <c r="AG45" s="14">
        <f t="shared" si="34"/>
        <v>0</v>
      </c>
      <c r="AH45" s="14">
        <f t="shared" si="34"/>
        <v>0</v>
      </c>
      <c r="AI45" s="14">
        <f t="shared" si="34"/>
        <v>0</v>
      </c>
      <c r="AJ45" s="14">
        <f t="shared" si="34"/>
        <v>0</v>
      </c>
      <c r="AK45" s="14">
        <f t="shared" si="34"/>
        <v>0</v>
      </c>
      <c r="AL45" s="14">
        <f t="shared" si="34"/>
        <v>0</v>
      </c>
      <c r="AM45" s="14">
        <f t="shared" si="34"/>
        <v>0</v>
      </c>
      <c r="AN45" s="14">
        <f t="shared" si="34"/>
        <v>0</v>
      </c>
      <c r="AO45" s="14">
        <f t="shared" si="34"/>
        <v>0</v>
      </c>
      <c r="AP45" s="14">
        <f t="shared" si="34"/>
        <v>0</v>
      </c>
      <c r="AQ45" s="14">
        <f t="shared" si="34"/>
        <v>0</v>
      </c>
      <c r="AR45" s="14">
        <f t="shared" si="34"/>
        <v>0</v>
      </c>
      <c r="AS45" s="14">
        <f t="shared" si="34"/>
        <v>0</v>
      </c>
      <c r="AT45" s="14">
        <f t="shared" si="34"/>
        <v>0</v>
      </c>
      <c r="AU45" s="14">
        <f t="shared" si="34"/>
        <v>0</v>
      </c>
      <c r="AV45" s="14">
        <f t="shared" si="34"/>
        <v>0</v>
      </c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</row>
    <row r="46" spans="1:90" s="23" customForma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43"/>
      <c r="M46" s="1"/>
      <c r="N46" s="109"/>
      <c r="O46" s="16" t="str">
        <f t="shared" ref="O46:O62" si="35">O5</f>
        <v>1.FASE PROGRAMM.SPESE INVEST. 4%: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</row>
    <row r="47" spans="1:90" s="23" customFormat="1" ht="22.95" customHeight="1" x14ac:dyDescent="0.3">
      <c r="A47" s="27" t="s">
        <v>20</v>
      </c>
      <c r="B47" s="35"/>
      <c r="C47" s="35"/>
      <c r="D47" s="35"/>
      <c r="E47" s="35"/>
      <c r="F47" s="35"/>
      <c r="G47" s="35"/>
      <c r="H47" s="34"/>
      <c r="I47" s="35"/>
      <c r="J47" s="35"/>
      <c r="K47" s="35"/>
      <c r="L47" s="43"/>
      <c r="M47" s="1"/>
      <c r="N47" s="109"/>
      <c r="O47" s="18" t="str">
        <f t="shared" si="35"/>
        <v>Predisposizione programma biennale (compilazione scheda)</v>
      </c>
      <c r="P47" s="14">
        <f t="shared" ref="P47:AS47" si="36">IF(P6=1,P6*$I6,)</f>
        <v>0</v>
      </c>
      <c r="Q47" s="14">
        <f t="shared" si="36"/>
        <v>0</v>
      </c>
      <c r="R47" s="14">
        <f t="shared" si="36"/>
        <v>0</v>
      </c>
      <c r="S47" s="14">
        <f t="shared" si="36"/>
        <v>0</v>
      </c>
      <c r="T47" s="14">
        <f t="shared" si="36"/>
        <v>0</v>
      </c>
      <c r="U47" s="14">
        <f t="shared" si="36"/>
        <v>0</v>
      </c>
      <c r="V47" s="14">
        <f t="shared" si="36"/>
        <v>0</v>
      </c>
      <c r="W47" s="14"/>
      <c r="X47" s="14"/>
      <c r="Y47" s="14"/>
      <c r="Z47" s="14"/>
      <c r="AA47" s="14">
        <f t="shared" si="36"/>
        <v>0</v>
      </c>
      <c r="AB47" s="14">
        <f t="shared" si="36"/>
        <v>0</v>
      </c>
      <c r="AC47" s="14">
        <f t="shared" si="36"/>
        <v>0</v>
      </c>
      <c r="AD47" s="14">
        <f t="shared" si="36"/>
        <v>0</v>
      </c>
      <c r="AE47" s="14">
        <f t="shared" si="36"/>
        <v>0</v>
      </c>
      <c r="AF47" s="14">
        <f t="shared" si="36"/>
        <v>0</v>
      </c>
      <c r="AG47" s="14">
        <f t="shared" si="36"/>
        <v>0</v>
      </c>
      <c r="AH47" s="14">
        <f t="shared" si="36"/>
        <v>0</v>
      </c>
      <c r="AI47" s="14">
        <f t="shared" si="36"/>
        <v>0</v>
      </c>
      <c r="AJ47" s="14">
        <f t="shared" si="36"/>
        <v>0</v>
      </c>
      <c r="AK47" s="14">
        <f t="shared" si="36"/>
        <v>0</v>
      </c>
      <c r="AL47" s="14">
        <f t="shared" si="36"/>
        <v>0</v>
      </c>
      <c r="AM47" s="14">
        <f t="shared" si="36"/>
        <v>0</v>
      </c>
      <c r="AN47" s="14">
        <f t="shared" si="36"/>
        <v>0</v>
      </c>
      <c r="AO47" s="14">
        <f t="shared" si="36"/>
        <v>0</v>
      </c>
      <c r="AP47" s="14">
        <f t="shared" si="36"/>
        <v>0</v>
      </c>
      <c r="AQ47" s="14">
        <f t="shared" si="36"/>
        <v>0</v>
      </c>
      <c r="AR47" s="14">
        <f t="shared" si="36"/>
        <v>0</v>
      </c>
      <c r="AS47" s="14">
        <f t="shared" si="36"/>
        <v>0</v>
      </c>
      <c r="AT47" s="14">
        <f>IF(AT6=1,AT6*$I6,)</f>
        <v>0</v>
      </c>
      <c r="AU47" s="14">
        <f>IF(AU6=1,AU6*$I6,)</f>
        <v>0</v>
      </c>
      <c r="AV47" s="14">
        <f t="shared" ref="AV47" si="37">IF(AV6=1,AV6*$I6,)</f>
        <v>0</v>
      </c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</row>
    <row r="48" spans="1:90" s="23" customFormat="1" ht="29.4" customHeight="1" x14ac:dyDescent="0.3">
      <c r="A48" s="99" t="s">
        <v>35</v>
      </c>
      <c r="B48" s="35"/>
      <c r="C48" s="35"/>
      <c r="D48" s="35"/>
      <c r="E48" s="35"/>
      <c r="F48" s="35"/>
      <c r="G48" s="35"/>
      <c r="H48" s="34"/>
      <c r="I48" s="35"/>
      <c r="J48" s="35"/>
      <c r="K48" s="35"/>
      <c r="L48" s="43"/>
      <c r="M48" s="1"/>
      <c r="N48" s="109"/>
      <c r="O48" s="18" t="str">
        <f t="shared" si="35"/>
        <v>Predisposizione programma biennale (compilazione scheda)</v>
      </c>
      <c r="P48" s="14">
        <f t="shared" ref="P48:AS48" si="38">IF(P7=1,P7*$I7,)</f>
        <v>0</v>
      </c>
      <c r="Q48" s="14">
        <f t="shared" si="38"/>
        <v>0</v>
      </c>
      <c r="R48" s="14">
        <f t="shared" si="38"/>
        <v>0</v>
      </c>
      <c r="S48" s="14">
        <f t="shared" si="38"/>
        <v>0</v>
      </c>
      <c r="T48" s="14">
        <f t="shared" si="38"/>
        <v>0</v>
      </c>
      <c r="U48" s="14">
        <f t="shared" si="38"/>
        <v>0</v>
      </c>
      <c r="V48" s="14">
        <f t="shared" si="38"/>
        <v>0</v>
      </c>
      <c r="W48" s="14"/>
      <c r="X48" s="14"/>
      <c r="Y48" s="14"/>
      <c r="Z48" s="14"/>
      <c r="AA48" s="14">
        <f t="shared" si="38"/>
        <v>0</v>
      </c>
      <c r="AB48" s="14">
        <f t="shared" si="38"/>
        <v>0</v>
      </c>
      <c r="AC48" s="14">
        <f t="shared" si="38"/>
        <v>0</v>
      </c>
      <c r="AD48" s="14">
        <f t="shared" si="38"/>
        <v>0</v>
      </c>
      <c r="AE48" s="14">
        <f t="shared" si="38"/>
        <v>0</v>
      </c>
      <c r="AF48" s="14">
        <f t="shared" si="38"/>
        <v>0</v>
      </c>
      <c r="AG48" s="14">
        <f t="shared" si="38"/>
        <v>0</v>
      </c>
      <c r="AH48" s="14">
        <f t="shared" si="38"/>
        <v>0</v>
      </c>
      <c r="AI48" s="14">
        <f t="shared" si="38"/>
        <v>0</v>
      </c>
      <c r="AJ48" s="14">
        <f t="shared" si="38"/>
        <v>0</v>
      </c>
      <c r="AK48" s="14">
        <f t="shared" si="38"/>
        <v>0</v>
      </c>
      <c r="AL48" s="14">
        <f t="shared" si="38"/>
        <v>0</v>
      </c>
      <c r="AM48" s="14">
        <f t="shared" si="38"/>
        <v>0</v>
      </c>
      <c r="AN48" s="14">
        <f t="shared" si="38"/>
        <v>0</v>
      </c>
      <c r="AO48" s="14">
        <f t="shared" si="38"/>
        <v>0</v>
      </c>
      <c r="AP48" s="14">
        <f t="shared" si="38"/>
        <v>0</v>
      </c>
      <c r="AQ48" s="14">
        <f t="shared" si="38"/>
        <v>0</v>
      </c>
      <c r="AR48" s="14">
        <f t="shared" si="38"/>
        <v>0</v>
      </c>
      <c r="AS48" s="14">
        <f t="shared" si="38"/>
        <v>0</v>
      </c>
      <c r="AT48" s="14">
        <f t="shared" ref="AT48:AV48" si="39">IF(AT7=1,AT7*$I7,)</f>
        <v>0</v>
      </c>
      <c r="AU48" s="14">
        <f t="shared" ref="AU48" si="40">IF(AU7=1,AU7*$I7,)</f>
        <v>0</v>
      </c>
      <c r="AV48" s="14">
        <f t="shared" si="39"/>
        <v>0</v>
      </c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</row>
    <row r="49" spans="1:90" s="23" customFormat="1" ht="25.95" customHeight="1" x14ac:dyDescent="0.3">
      <c r="A49" s="98" t="s">
        <v>35</v>
      </c>
      <c r="B49" s="35"/>
      <c r="C49" s="35"/>
      <c r="D49" s="35"/>
      <c r="E49" s="35"/>
      <c r="F49" s="35"/>
      <c r="G49" s="35"/>
      <c r="H49" s="34"/>
      <c r="I49" s="35"/>
      <c r="J49" s="35"/>
      <c r="K49" s="35"/>
      <c r="L49" s="43"/>
      <c r="M49" s="1"/>
      <c r="N49" s="109"/>
      <c r="O49" s="18" t="str">
        <f t="shared" si="35"/>
        <v>Predisposizione programma biennale (compilazione scheda)</v>
      </c>
      <c r="P49" s="14">
        <f t="shared" ref="P49:AS49" si="41">IF(P8=1,P8*$I8,)</f>
        <v>0</v>
      </c>
      <c r="Q49" s="14">
        <f t="shared" si="41"/>
        <v>0</v>
      </c>
      <c r="R49" s="14">
        <f t="shared" si="41"/>
        <v>0</v>
      </c>
      <c r="S49" s="14">
        <f t="shared" si="41"/>
        <v>0</v>
      </c>
      <c r="T49" s="14">
        <f t="shared" si="41"/>
        <v>0</v>
      </c>
      <c r="U49" s="14">
        <f t="shared" si="41"/>
        <v>0</v>
      </c>
      <c r="V49" s="14">
        <f t="shared" si="41"/>
        <v>0</v>
      </c>
      <c r="W49" s="14"/>
      <c r="X49" s="14"/>
      <c r="Y49" s="14"/>
      <c r="Z49" s="14"/>
      <c r="AA49" s="14">
        <f>IF(AA8=1,AA8*$I8,)</f>
        <v>0</v>
      </c>
      <c r="AB49" s="14">
        <f t="shared" si="41"/>
        <v>0</v>
      </c>
      <c r="AC49" s="14">
        <f t="shared" si="41"/>
        <v>0</v>
      </c>
      <c r="AD49" s="14">
        <f t="shared" si="41"/>
        <v>0</v>
      </c>
      <c r="AE49" s="14">
        <f t="shared" si="41"/>
        <v>0</v>
      </c>
      <c r="AF49" s="14">
        <f t="shared" si="41"/>
        <v>0</v>
      </c>
      <c r="AG49" s="14">
        <f t="shared" si="41"/>
        <v>0</v>
      </c>
      <c r="AH49" s="14">
        <f t="shared" si="41"/>
        <v>0</v>
      </c>
      <c r="AI49" s="14">
        <f t="shared" si="41"/>
        <v>0</v>
      </c>
      <c r="AJ49" s="14">
        <f t="shared" si="41"/>
        <v>0</v>
      </c>
      <c r="AK49" s="14">
        <f t="shared" si="41"/>
        <v>0</v>
      </c>
      <c r="AL49" s="14">
        <f t="shared" si="41"/>
        <v>0</v>
      </c>
      <c r="AM49" s="14">
        <f t="shared" si="41"/>
        <v>0</v>
      </c>
      <c r="AN49" s="14">
        <f t="shared" si="41"/>
        <v>0</v>
      </c>
      <c r="AO49" s="14">
        <f t="shared" si="41"/>
        <v>0</v>
      </c>
      <c r="AP49" s="14">
        <f t="shared" si="41"/>
        <v>0</v>
      </c>
      <c r="AQ49" s="14">
        <f t="shared" si="41"/>
        <v>0</v>
      </c>
      <c r="AR49" s="14">
        <f t="shared" si="41"/>
        <v>0</v>
      </c>
      <c r="AS49" s="14">
        <f t="shared" si="41"/>
        <v>0</v>
      </c>
      <c r="AT49" s="14">
        <f t="shared" ref="AT49:AV49" si="42">IF(AT8=1,AT8*$I8,)</f>
        <v>0</v>
      </c>
      <c r="AU49" s="14">
        <f t="shared" ref="AU49" si="43">IF(AU8=1,AU8*$I8,)</f>
        <v>0</v>
      </c>
      <c r="AV49" s="14">
        <f t="shared" si="42"/>
        <v>0</v>
      </c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</row>
    <row r="50" spans="1:90" s="23" customFormat="1" x14ac:dyDescent="0.3">
      <c r="A50" s="35"/>
      <c r="B50" s="35"/>
      <c r="C50" s="35"/>
      <c r="D50" s="35"/>
      <c r="E50" s="35"/>
      <c r="F50" s="35"/>
      <c r="G50" s="35"/>
      <c r="H50" s="34"/>
      <c r="I50" s="35"/>
      <c r="J50" s="35"/>
      <c r="K50" s="35"/>
      <c r="L50" s="118"/>
      <c r="M50" s="1"/>
      <c r="N50" s="109"/>
      <c r="O50" s="16" t="str">
        <f t="shared" si="35"/>
        <v>2.FASE VERIFICA 8%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</row>
    <row r="51" spans="1:90" s="23" customFormat="1" x14ac:dyDescent="0.3">
      <c r="A51" s="35"/>
      <c r="B51" s="35"/>
      <c r="C51" s="35"/>
      <c r="D51" s="35"/>
      <c r="E51" s="35"/>
      <c r="F51" s="35"/>
      <c r="G51" s="35"/>
      <c r="H51" s="34"/>
      <c r="I51" s="35"/>
      <c r="J51" s="35"/>
      <c r="K51" s="35"/>
      <c r="L51" s="118"/>
      <c r="M51" s="1"/>
      <c r="N51" s="109"/>
      <c r="O51" s="18" t="str">
        <f t="shared" si="35"/>
        <v>Verifica preventiva progettazione</v>
      </c>
      <c r="P51" s="14">
        <f t="shared" ref="P51:AS51" si="44">IF(P10=1,P10*$I10,)</f>
        <v>0</v>
      </c>
      <c r="Q51" s="14">
        <f t="shared" si="44"/>
        <v>0</v>
      </c>
      <c r="R51" s="14">
        <f t="shared" si="44"/>
        <v>0</v>
      </c>
      <c r="S51" s="14">
        <f t="shared" si="44"/>
        <v>0</v>
      </c>
      <c r="T51" s="14">
        <f t="shared" si="44"/>
        <v>0</v>
      </c>
      <c r="U51" s="14">
        <f t="shared" si="44"/>
        <v>0</v>
      </c>
      <c r="V51" s="14">
        <f t="shared" si="44"/>
        <v>0</v>
      </c>
      <c r="W51" s="14"/>
      <c r="X51" s="14"/>
      <c r="Y51" s="14"/>
      <c r="Z51" s="14"/>
      <c r="AA51" s="14">
        <f t="shared" si="44"/>
        <v>0</v>
      </c>
      <c r="AB51" s="14">
        <f t="shared" si="44"/>
        <v>0</v>
      </c>
      <c r="AC51" s="14">
        <f t="shared" si="44"/>
        <v>0</v>
      </c>
      <c r="AD51" s="14">
        <f t="shared" si="44"/>
        <v>0</v>
      </c>
      <c r="AE51" s="14">
        <f t="shared" si="44"/>
        <v>0</v>
      </c>
      <c r="AF51" s="14">
        <f t="shared" si="44"/>
        <v>0</v>
      </c>
      <c r="AG51" s="14">
        <f t="shared" si="44"/>
        <v>0</v>
      </c>
      <c r="AH51" s="14">
        <f t="shared" si="44"/>
        <v>0</v>
      </c>
      <c r="AI51" s="14">
        <f t="shared" si="44"/>
        <v>0</v>
      </c>
      <c r="AJ51" s="14">
        <f t="shared" si="44"/>
        <v>0</v>
      </c>
      <c r="AK51" s="14">
        <f t="shared" si="44"/>
        <v>0</v>
      </c>
      <c r="AL51" s="14">
        <f t="shared" si="44"/>
        <v>0</v>
      </c>
      <c r="AM51" s="14">
        <f t="shared" si="44"/>
        <v>0</v>
      </c>
      <c r="AN51" s="14">
        <f t="shared" si="44"/>
        <v>0</v>
      </c>
      <c r="AO51" s="14">
        <f t="shared" si="44"/>
        <v>0</v>
      </c>
      <c r="AP51" s="14">
        <f t="shared" si="44"/>
        <v>0</v>
      </c>
      <c r="AQ51" s="14">
        <f t="shared" si="44"/>
        <v>0</v>
      </c>
      <c r="AR51" s="14">
        <f t="shared" si="44"/>
        <v>0</v>
      </c>
      <c r="AS51" s="14">
        <f t="shared" si="44"/>
        <v>0</v>
      </c>
      <c r="AT51" s="14">
        <f t="shared" ref="AT51:AV51" si="45">IF(AT10=1,AT10*$I10,)</f>
        <v>0</v>
      </c>
      <c r="AU51" s="14">
        <f t="shared" ref="AU51" si="46">IF(AU10=1,AU10*$I10,)</f>
        <v>0</v>
      </c>
      <c r="AV51" s="14">
        <f t="shared" si="45"/>
        <v>0</v>
      </c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</row>
    <row r="52" spans="1:90" s="23" customFormat="1" x14ac:dyDescent="0.3">
      <c r="A52" s="35"/>
      <c r="B52" s="35"/>
      <c r="C52" s="35"/>
      <c r="D52" s="35"/>
      <c r="E52" s="35"/>
      <c r="F52" s="35"/>
      <c r="G52" s="35"/>
      <c r="H52" s="34"/>
      <c r="I52" s="35"/>
      <c r="J52" s="35"/>
      <c r="K52" s="35"/>
      <c r="L52" s="118"/>
      <c r="M52" s="1"/>
      <c r="N52" s="109"/>
      <c r="O52" s="18" t="str">
        <f t="shared" si="35"/>
        <v>Verifica preventiva progettazione</v>
      </c>
      <c r="P52" s="14">
        <f t="shared" ref="P52:AS52" si="47">IF(P11=1,P11*$I11,)</f>
        <v>0</v>
      </c>
      <c r="Q52" s="14">
        <f t="shared" si="47"/>
        <v>0</v>
      </c>
      <c r="R52" s="14">
        <f t="shared" si="47"/>
        <v>0</v>
      </c>
      <c r="S52" s="14">
        <f t="shared" si="47"/>
        <v>0</v>
      </c>
      <c r="T52" s="14">
        <f t="shared" si="47"/>
        <v>0</v>
      </c>
      <c r="U52" s="14">
        <f t="shared" si="47"/>
        <v>0</v>
      </c>
      <c r="V52" s="14">
        <f t="shared" si="47"/>
        <v>0</v>
      </c>
      <c r="W52" s="14"/>
      <c r="X52" s="14"/>
      <c r="Y52" s="14"/>
      <c r="Z52" s="14"/>
      <c r="AA52" s="14">
        <f t="shared" si="47"/>
        <v>0</v>
      </c>
      <c r="AB52" s="14">
        <f t="shared" si="47"/>
        <v>0</v>
      </c>
      <c r="AC52" s="14">
        <f t="shared" si="47"/>
        <v>0</v>
      </c>
      <c r="AD52" s="14">
        <f t="shared" si="47"/>
        <v>0</v>
      </c>
      <c r="AE52" s="14">
        <f t="shared" si="47"/>
        <v>0</v>
      </c>
      <c r="AF52" s="14">
        <f t="shared" si="47"/>
        <v>0</v>
      </c>
      <c r="AG52" s="14">
        <f t="shared" si="47"/>
        <v>0</v>
      </c>
      <c r="AH52" s="14">
        <f t="shared" si="47"/>
        <v>0</v>
      </c>
      <c r="AI52" s="14">
        <f t="shared" si="47"/>
        <v>0</v>
      </c>
      <c r="AJ52" s="14">
        <f t="shared" si="47"/>
        <v>0</v>
      </c>
      <c r="AK52" s="14">
        <f t="shared" si="47"/>
        <v>0</v>
      </c>
      <c r="AL52" s="14">
        <f t="shared" si="47"/>
        <v>0</v>
      </c>
      <c r="AM52" s="14">
        <f t="shared" si="47"/>
        <v>0</v>
      </c>
      <c r="AN52" s="14">
        <f t="shared" si="47"/>
        <v>0</v>
      </c>
      <c r="AO52" s="14">
        <f t="shared" si="47"/>
        <v>0</v>
      </c>
      <c r="AP52" s="14">
        <f t="shared" si="47"/>
        <v>0</v>
      </c>
      <c r="AQ52" s="14">
        <f t="shared" si="47"/>
        <v>0</v>
      </c>
      <c r="AR52" s="14">
        <f t="shared" si="47"/>
        <v>0</v>
      </c>
      <c r="AS52" s="14">
        <f t="shared" si="47"/>
        <v>0</v>
      </c>
      <c r="AT52" s="14">
        <f t="shared" ref="AT52:AV52" si="48">IF(AT11=1,AT11*$I11,)</f>
        <v>0</v>
      </c>
      <c r="AU52" s="14">
        <f t="shared" ref="AU52" si="49">IF(AU11=1,AU11*$I11,)</f>
        <v>0</v>
      </c>
      <c r="AV52" s="14">
        <f t="shared" si="48"/>
        <v>0</v>
      </c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</row>
    <row r="53" spans="1:90" s="23" customFormat="1" x14ac:dyDescent="0.3">
      <c r="A53" s="35"/>
      <c r="B53" s="35"/>
      <c r="C53" s="35"/>
      <c r="D53" s="35"/>
      <c r="E53" s="35"/>
      <c r="F53" s="35"/>
      <c r="G53" s="35"/>
      <c r="H53" s="34"/>
      <c r="I53" s="35"/>
      <c r="J53" s="35"/>
      <c r="K53" s="35"/>
      <c r="L53" s="118"/>
      <c r="M53" s="1"/>
      <c r="N53" s="109"/>
      <c r="O53" s="18" t="str">
        <f t="shared" si="35"/>
        <v>Verifica preventiva progettazione</v>
      </c>
      <c r="P53" s="14">
        <f t="shared" ref="P53:AS53" si="50">IF(P12=1,P12*$I12,)</f>
        <v>0</v>
      </c>
      <c r="Q53" s="14">
        <f t="shared" si="50"/>
        <v>0</v>
      </c>
      <c r="R53" s="14">
        <f t="shared" si="50"/>
        <v>0</v>
      </c>
      <c r="S53" s="14">
        <f t="shared" si="50"/>
        <v>0</v>
      </c>
      <c r="T53" s="14">
        <f t="shared" si="50"/>
        <v>0</v>
      </c>
      <c r="U53" s="14">
        <f t="shared" si="50"/>
        <v>0</v>
      </c>
      <c r="V53" s="14">
        <f t="shared" si="50"/>
        <v>0</v>
      </c>
      <c r="W53" s="14"/>
      <c r="X53" s="14"/>
      <c r="Y53" s="14"/>
      <c r="Z53" s="14"/>
      <c r="AA53" s="14">
        <f t="shared" si="50"/>
        <v>0</v>
      </c>
      <c r="AB53" s="14">
        <f t="shared" si="50"/>
        <v>0</v>
      </c>
      <c r="AC53" s="14">
        <f t="shared" si="50"/>
        <v>0</v>
      </c>
      <c r="AD53" s="14">
        <f t="shared" si="50"/>
        <v>0</v>
      </c>
      <c r="AE53" s="14">
        <f t="shared" si="50"/>
        <v>0</v>
      </c>
      <c r="AF53" s="14">
        <f t="shared" si="50"/>
        <v>0</v>
      </c>
      <c r="AG53" s="14">
        <f t="shared" si="50"/>
        <v>0</v>
      </c>
      <c r="AH53" s="14">
        <f t="shared" si="50"/>
        <v>0</v>
      </c>
      <c r="AI53" s="14">
        <f t="shared" si="50"/>
        <v>0</v>
      </c>
      <c r="AJ53" s="14">
        <f t="shared" si="50"/>
        <v>0</v>
      </c>
      <c r="AK53" s="14">
        <f t="shared" si="50"/>
        <v>0</v>
      </c>
      <c r="AL53" s="14">
        <f t="shared" si="50"/>
        <v>0</v>
      </c>
      <c r="AM53" s="14">
        <f t="shared" si="50"/>
        <v>0</v>
      </c>
      <c r="AN53" s="14">
        <f t="shared" si="50"/>
        <v>0</v>
      </c>
      <c r="AO53" s="14">
        <f t="shared" si="50"/>
        <v>0</v>
      </c>
      <c r="AP53" s="14">
        <f t="shared" si="50"/>
        <v>0</v>
      </c>
      <c r="AQ53" s="14">
        <f t="shared" si="50"/>
        <v>0</v>
      </c>
      <c r="AR53" s="14">
        <f t="shared" si="50"/>
        <v>0</v>
      </c>
      <c r="AS53" s="14">
        <f t="shared" si="50"/>
        <v>0</v>
      </c>
      <c r="AT53" s="14">
        <f t="shared" ref="AT53:AV53" si="51">IF(AT12=1,AT12*$I12,)</f>
        <v>0</v>
      </c>
      <c r="AU53" s="14">
        <f t="shared" ref="AU53" si="52">IF(AU12=1,AU12*$I12,)</f>
        <v>0</v>
      </c>
      <c r="AV53" s="14">
        <f t="shared" si="51"/>
        <v>0</v>
      </c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</row>
    <row r="54" spans="1:90" s="23" customFormat="1" x14ac:dyDescent="0.3">
      <c r="A54" s="35"/>
      <c r="B54" s="35"/>
      <c r="C54" s="35"/>
      <c r="D54" s="35"/>
      <c r="E54" s="35"/>
      <c r="F54" s="35"/>
      <c r="G54" s="35"/>
      <c r="H54" s="34"/>
      <c r="I54" s="35"/>
      <c r="J54" s="35"/>
      <c r="K54" s="35"/>
      <c r="L54" s="118"/>
      <c r="M54" s="1"/>
      <c r="N54" s="109"/>
      <c r="O54" s="18" t="str">
        <f t="shared" si="35"/>
        <v>Verifica preventiva progettazione</v>
      </c>
      <c r="P54" s="14">
        <f t="shared" ref="P54:AS54" si="53">IF(P13=1,P13*$I13,)</f>
        <v>0</v>
      </c>
      <c r="Q54" s="14">
        <f t="shared" si="53"/>
        <v>0</v>
      </c>
      <c r="R54" s="14">
        <f t="shared" si="53"/>
        <v>0</v>
      </c>
      <c r="S54" s="14">
        <f t="shared" si="53"/>
        <v>0</v>
      </c>
      <c r="T54" s="14">
        <f t="shared" si="53"/>
        <v>0</v>
      </c>
      <c r="U54" s="14">
        <f t="shared" si="53"/>
        <v>0</v>
      </c>
      <c r="V54" s="14">
        <f t="shared" si="53"/>
        <v>0</v>
      </c>
      <c r="W54" s="14"/>
      <c r="X54" s="14"/>
      <c r="Y54" s="14"/>
      <c r="Z54" s="14"/>
      <c r="AA54" s="14">
        <f t="shared" si="53"/>
        <v>0</v>
      </c>
      <c r="AB54" s="14">
        <f t="shared" si="53"/>
        <v>0</v>
      </c>
      <c r="AC54" s="14">
        <f t="shared" si="53"/>
        <v>0</v>
      </c>
      <c r="AD54" s="14">
        <f t="shared" si="53"/>
        <v>0</v>
      </c>
      <c r="AE54" s="14">
        <f t="shared" si="53"/>
        <v>0</v>
      </c>
      <c r="AF54" s="14">
        <f t="shared" si="53"/>
        <v>0</v>
      </c>
      <c r="AG54" s="14">
        <f t="shared" si="53"/>
        <v>0</v>
      </c>
      <c r="AH54" s="14">
        <f t="shared" si="53"/>
        <v>0</v>
      </c>
      <c r="AI54" s="14">
        <f t="shared" si="53"/>
        <v>0</v>
      </c>
      <c r="AJ54" s="14">
        <f t="shared" si="53"/>
        <v>0</v>
      </c>
      <c r="AK54" s="14">
        <f t="shared" si="53"/>
        <v>0</v>
      </c>
      <c r="AL54" s="14">
        <f t="shared" si="53"/>
        <v>0</v>
      </c>
      <c r="AM54" s="14">
        <f t="shared" si="53"/>
        <v>0</v>
      </c>
      <c r="AN54" s="14">
        <f t="shared" si="53"/>
        <v>0</v>
      </c>
      <c r="AO54" s="14">
        <f t="shared" si="53"/>
        <v>0</v>
      </c>
      <c r="AP54" s="14">
        <f t="shared" si="53"/>
        <v>0</v>
      </c>
      <c r="AQ54" s="14">
        <f t="shared" si="53"/>
        <v>0</v>
      </c>
      <c r="AR54" s="14">
        <f t="shared" si="53"/>
        <v>0</v>
      </c>
      <c r="AS54" s="14">
        <f t="shared" si="53"/>
        <v>0</v>
      </c>
      <c r="AT54" s="14">
        <f t="shared" ref="AT54:AV54" si="54">IF(AT13=1,AT13*$I13,)</f>
        <v>0</v>
      </c>
      <c r="AU54" s="14">
        <f t="shared" ref="AU54" si="55">IF(AU13=1,AU13*$I13,)</f>
        <v>0</v>
      </c>
      <c r="AV54" s="14">
        <f t="shared" si="54"/>
        <v>0</v>
      </c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</row>
    <row r="55" spans="1:90" x14ac:dyDescent="0.3">
      <c r="A55" s="35"/>
      <c r="B55" s="35"/>
      <c r="C55" s="35"/>
      <c r="D55" s="35"/>
      <c r="E55" s="35"/>
      <c r="F55" s="35"/>
      <c r="G55" s="35"/>
      <c r="H55" s="34"/>
      <c r="I55" s="35"/>
      <c r="J55" s="35"/>
      <c r="K55" s="35"/>
      <c r="M55" s="139"/>
      <c r="O55" s="16" t="str">
        <f t="shared" si="35"/>
        <v>3.FASE AFFIDAMENTO 21%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24"/>
      <c r="AX55" s="24"/>
    </row>
    <row r="56" spans="1:90" s="6" customFormat="1" x14ac:dyDescent="0.3">
      <c r="A56" s="120"/>
      <c r="J56" s="60"/>
      <c r="K56" s="60"/>
      <c r="L56" s="7"/>
      <c r="M56" s="107"/>
      <c r="N56" s="109"/>
      <c r="O56" s="18" t="str">
        <f t="shared" si="35"/>
        <v>Proposta di progettazione dei documenti di gara</v>
      </c>
      <c r="P56" s="14">
        <f t="shared" ref="P56:AS56" si="56">IF(P15=1,P15*$I15,)</f>
        <v>0</v>
      </c>
      <c r="Q56" s="14">
        <f t="shared" si="56"/>
        <v>0</v>
      </c>
      <c r="R56" s="14">
        <f t="shared" si="56"/>
        <v>0</v>
      </c>
      <c r="S56" s="14">
        <f t="shared" si="56"/>
        <v>0</v>
      </c>
      <c r="T56" s="14">
        <f t="shared" si="56"/>
        <v>0</v>
      </c>
      <c r="U56" s="14">
        <f t="shared" si="56"/>
        <v>0</v>
      </c>
      <c r="V56" s="14">
        <f t="shared" si="56"/>
        <v>0</v>
      </c>
      <c r="W56" s="14"/>
      <c r="X56" s="14"/>
      <c r="Y56" s="14"/>
      <c r="Z56" s="14"/>
      <c r="AA56" s="14">
        <f t="shared" si="56"/>
        <v>0</v>
      </c>
      <c r="AB56" s="14">
        <f t="shared" si="56"/>
        <v>0</v>
      </c>
      <c r="AC56" s="14">
        <f t="shared" si="56"/>
        <v>0</v>
      </c>
      <c r="AD56" s="14">
        <f t="shared" si="56"/>
        <v>0</v>
      </c>
      <c r="AE56" s="14">
        <f t="shared" si="56"/>
        <v>0</v>
      </c>
      <c r="AF56" s="14">
        <f t="shared" si="56"/>
        <v>0</v>
      </c>
      <c r="AG56" s="14">
        <f t="shared" si="56"/>
        <v>0</v>
      </c>
      <c r="AH56" s="14">
        <f t="shared" si="56"/>
        <v>0</v>
      </c>
      <c r="AI56" s="14">
        <f t="shared" si="56"/>
        <v>0</v>
      </c>
      <c r="AJ56" s="14">
        <f t="shared" si="56"/>
        <v>0</v>
      </c>
      <c r="AK56" s="14">
        <f t="shared" si="56"/>
        <v>0</v>
      </c>
      <c r="AL56" s="14">
        <f t="shared" si="56"/>
        <v>0</v>
      </c>
      <c r="AM56" s="14">
        <f t="shared" si="56"/>
        <v>0</v>
      </c>
      <c r="AN56" s="14">
        <f t="shared" si="56"/>
        <v>0</v>
      </c>
      <c r="AO56" s="14">
        <f t="shared" si="56"/>
        <v>0</v>
      </c>
      <c r="AP56" s="14">
        <f t="shared" si="56"/>
        <v>0</v>
      </c>
      <c r="AQ56" s="14">
        <f t="shared" si="56"/>
        <v>0</v>
      </c>
      <c r="AR56" s="14">
        <f t="shared" si="56"/>
        <v>0</v>
      </c>
      <c r="AS56" s="14">
        <f t="shared" si="56"/>
        <v>0</v>
      </c>
      <c r="AT56" s="14">
        <f t="shared" ref="AT56:AV56" si="57">IF(AT15=1,AT15*$I15,)</f>
        <v>0</v>
      </c>
      <c r="AU56" s="14">
        <f t="shared" ref="AU56" si="58">IF(AU15=1,AU15*$I15,)</f>
        <v>0</v>
      </c>
      <c r="AV56" s="14">
        <f t="shared" si="57"/>
        <v>0</v>
      </c>
      <c r="AW56" s="1"/>
      <c r="AX56" s="1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</row>
    <row r="57" spans="1:90" s="6" customFormat="1" ht="28.8" x14ac:dyDescent="0.3">
      <c r="A57" s="120"/>
      <c r="J57" s="60"/>
      <c r="K57" s="60"/>
      <c r="L57" s="7"/>
      <c r="M57" s="107"/>
      <c r="N57" s="109"/>
      <c r="O57" s="18" t="str">
        <f t="shared" si="35"/>
        <v>Monitoraggio gara, supporto per chiarimenti e assistenza alla commisione di gara</v>
      </c>
      <c r="P57" s="14">
        <f t="shared" ref="P57:AS57" si="59">IF(P16=1,P16*$I16,)</f>
        <v>0</v>
      </c>
      <c r="Q57" s="14">
        <f t="shared" si="59"/>
        <v>0</v>
      </c>
      <c r="R57" s="14">
        <f t="shared" si="59"/>
        <v>0</v>
      </c>
      <c r="S57" s="14">
        <f t="shared" si="59"/>
        <v>0</v>
      </c>
      <c r="T57" s="14">
        <f t="shared" si="59"/>
        <v>0</v>
      </c>
      <c r="U57" s="14">
        <f t="shared" si="59"/>
        <v>0</v>
      </c>
      <c r="V57" s="14">
        <f t="shared" si="59"/>
        <v>0</v>
      </c>
      <c r="W57" s="14"/>
      <c r="X57" s="14"/>
      <c r="Y57" s="14"/>
      <c r="Z57" s="14"/>
      <c r="AA57" s="14">
        <f t="shared" si="59"/>
        <v>0</v>
      </c>
      <c r="AB57" s="14">
        <f t="shared" si="59"/>
        <v>0</v>
      </c>
      <c r="AC57" s="14">
        <f t="shared" si="59"/>
        <v>0</v>
      </c>
      <c r="AD57" s="14">
        <f t="shared" si="59"/>
        <v>0</v>
      </c>
      <c r="AE57" s="14">
        <f t="shared" si="59"/>
        <v>0</v>
      </c>
      <c r="AF57" s="14">
        <f t="shared" si="59"/>
        <v>0</v>
      </c>
      <c r="AG57" s="14">
        <f t="shared" si="59"/>
        <v>0</v>
      </c>
      <c r="AH57" s="14">
        <f t="shared" si="59"/>
        <v>0</v>
      </c>
      <c r="AI57" s="14">
        <f t="shared" si="59"/>
        <v>0</v>
      </c>
      <c r="AJ57" s="14">
        <f t="shared" si="59"/>
        <v>0</v>
      </c>
      <c r="AK57" s="14">
        <f t="shared" si="59"/>
        <v>0</v>
      </c>
      <c r="AL57" s="14">
        <f t="shared" si="59"/>
        <v>0</v>
      </c>
      <c r="AM57" s="14">
        <f t="shared" si="59"/>
        <v>0</v>
      </c>
      <c r="AN57" s="14">
        <f t="shared" si="59"/>
        <v>0</v>
      </c>
      <c r="AO57" s="14">
        <f t="shared" si="59"/>
        <v>0</v>
      </c>
      <c r="AP57" s="14">
        <f t="shared" si="59"/>
        <v>0</v>
      </c>
      <c r="AQ57" s="14">
        <f t="shared" si="59"/>
        <v>0</v>
      </c>
      <c r="AR57" s="14">
        <f t="shared" si="59"/>
        <v>0</v>
      </c>
      <c r="AS57" s="14">
        <f t="shared" si="59"/>
        <v>0</v>
      </c>
      <c r="AT57" s="14">
        <f t="shared" ref="AT57:AV57" si="60">IF(AT16=1,AT16*$I16,)</f>
        <v>0</v>
      </c>
      <c r="AU57" s="14">
        <f t="shared" ref="AU57" si="61">IF(AU16=1,AU16*$I16,)</f>
        <v>0</v>
      </c>
      <c r="AV57" s="14">
        <f t="shared" si="60"/>
        <v>0</v>
      </c>
      <c r="AW57" s="1"/>
      <c r="AX57" s="1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</row>
    <row r="58" spans="1:90" s="24" customFormat="1" x14ac:dyDescent="0.3">
      <c r="H58" s="1"/>
      <c r="J58" s="60"/>
      <c r="K58" s="60"/>
      <c r="L58" s="7"/>
      <c r="M58" s="107"/>
      <c r="N58" s="109"/>
      <c r="O58" s="20" t="str">
        <f t="shared" si="35"/>
        <v>Supporto tecnico al RUP in fase di affidamento</v>
      </c>
      <c r="P58" s="14">
        <f t="shared" ref="P58:AS58" si="62">IF(P17=1,P17*$I17,)</f>
        <v>0</v>
      </c>
      <c r="Q58" s="14">
        <f t="shared" si="62"/>
        <v>0</v>
      </c>
      <c r="R58" s="14">
        <f t="shared" si="62"/>
        <v>0</v>
      </c>
      <c r="S58" s="14">
        <f t="shared" si="62"/>
        <v>0</v>
      </c>
      <c r="T58" s="14">
        <f t="shared" si="62"/>
        <v>0</v>
      </c>
      <c r="U58" s="14">
        <f t="shared" si="62"/>
        <v>0</v>
      </c>
      <c r="V58" s="14">
        <f t="shared" si="62"/>
        <v>0</v>
      </c>
      <c r="W58" s="14"/>
      <c r="X58" s="14"/>
      <c r="Y58" s="14"/>
      <c r="Z58" s="14"/>
      <c r="AA58" s="14">
        <f t="shared" si="62"/>
        <v>0</v>
      </c>
      <c r="AB58" s="14">
        <f t="shared" si="62"/>
        <v>0</v>
      </c>
      <c r="AC58" s="14">
        <f t="shared" si="62"/>
        <v>0</v>
      </c>
      <c r="AD58" s="14">
        <f t="shared" si="62"/>
        <v>0</v>
      </c>
      <c r="AE58" s="14">
        <f t="shared" si="62"/>
        <v>0</v>
      </c>
      <c r="AF58" s="14">
        <f t="shared" si="62"/>
        <v>0</v>
      </c>
      <c r="AG58" s="14">
        <f t="shared" si="62"/>
        <v>0</v>
      </c>
      <c r="AH58" s="14">
        <f t="shared" si="62"/>
        <v>0</v>
      </c>
      <c r="AI58" s="14">
        <f t="shared" si="62"/>
        <v>0</v>
      </c>
      <c r="AJ58" s="14">
        <f t="shared" si="62"/>
        <v>0</v>
      </c>
      <c r="AK58" s="14">
        <f t="shared" si="62"/>
        <v>0</v>
      </c>
      <c r="AL58" s="14">
        <f t="shared" si="62"/>
        <v>0</v>
      </c>
      <c r="AM58" s="14">
        <f t="shared" si="62"/>
        <v>0</v>
      </c>
      <c r="AN58" s="14">
        <f t="shared" si="62"/>
        <v>0</v>
      </c>
      <c r="AO58" s="14">
        <f t="shared" si="62"/>
        <v>0</v>
      </c>
      <c r="AP58" s="14">
        <f t="shared" si="62"/>
        <v>0</v>
      </c>
      <c r="AQ58" s="14">
        <f t="shared" si="62"/>
        <v>0</v>
      </c>
      <c r="AR58" s="14">
        <f t="shared" si="62"/>
        <v>0</v>
      </c>
      <c r="AS58" s="14">
        <f t="shared" si="62"/>
        <v>0</v>
      </c>
      <c r="AT58" s="14">
        <f t="shared" ref="AT58:AV58" si="63">IF(AT17=1,AT17*$I17,)</f>
        <v>0</v>
      </c>
      <c r="AU58" s="14">
        <f t="shared" ref="AU58" si="64">IF(AU17=1,AU17*$I17,)</f>
        <v>0</v>
      </c>
      <c r="AV58" s="14">
        <f t="shared" si="63"/>
        <v>0</v>
      </c>
    </row>
    <row r="59" spans="1:90" s="25" customFormat="1" hidden="1" x14ac:dyDescent="0.3">
      <c r="A59" s="121"/>
      <c r="B59" s="34"/>
      <c r="C59" s="34"/>
      <c r="D59" s="35"/>
      <c r="E59" s="35"/>
      <c r="F59" s="35"/>
      <c r="G59" s="35"/>
      <c r="H59" s="34"/>
      <c r="I59" s="35"/>
      <c r="J59" s="35"/>
      <c r="K59" s="35"/>
      <c r="L59" s="7"/>
      <c r="M59" s="107"/>
      <c r="N59" s="109"/>
      <c r="O59" s="20">
        <f t="shared" si="35"/>
        <v>0</v>
      </c>
      <c r="P59" s="14">
        <f t="shared" ref="P59:AS59" si="65">IF(P18=1,P18*$I18,)</f>
        <v>0</v>
      </c>
      <c r="Q59" s="14">
        <f t="shared" si="65"/>
        <v>0</v>
      </c>
      <c r="R59" s="14">
        <f t="shared" si="65"/>
        <v>0</v>
      </c>
      <c r="S59" s="14">
        <f t="shared" si="65"/>
        <v>0</v>
      </c>
      <c r="T59" s="14">
        <f t="shared" si="65"/>
        <v>0</v>
      </c>
      <c r="U59" s="14">
        <f t="shared" si="65"/>
        <v>0</v>
      </c>
      <c r="V59" s="14">
        <f t="shared" si="65"/>
        <v>0</v>
      </c>
      <c r="W59" s="14"/>
      <c r="X59" s="14"/>
      <c r="Y59" s="14"/>
      <c r="Z59" s="14"/>
      <c r="AA59" s="14">
        <f t="shared" si="65"/>
        <v>0</v>
      </c>
      <c r="AB59" s="14">
        <f t="shared" si="65"/>
        <v>0</v>
      </c>
      <c r="AC59" s="14">
        <f t="shared" si="65"/>
        <v>0</v>
      </c>
      <c r="AD59" s="14">
        <f t="shared" si="65"/>
        <v>0</v>
      </c>
      <c r="AE59" s="14">
        <f t="shared" si="65"/>
        <v>0</v>
      </c>
      <c r="AF59" s="14">
        <f t="shared" si="65"/>
        <v>0</v>
      </c>
      <c r="AG59" s="14">
        <f t="shared" si="65"/>
        <v>0</v>
      </c>
      <c r="AH59" s="14">
        <f t="shared" si="65"/>
        <v>0</v>
      </c>
      <c r="AI59" s="14">
        <f t="shared" si="65"/>
        <v>0</v>
      </c>
      <c r="AJ59" s="14">
        <f t="shared" si="65"/>
        <v>0</v>
      </c>
      <c r="AK59" s="14">
        <f t="shared" si="65"/>
        <v>0</v>
      </c>
      <c r="AL59" s="14">
        <f t="shared" si="65"/>
        <v>0</v>
      </c>
      <c r="AM59" s="14">
        <f t="shared" si="65"/>
        <v>0</v>
      </c>
      <c r="AN59" s="14">
        <f t="shared" si="65"/>
        <v>0</v>
      </c>
      <c r="AO59" s="14">
        <f t="shared" si="65"/>
        <v>0</v>
      </c>
      <c r="AP59" s="14">
        <f t="shared" si="65"/>
        <v>0</v>
      </c>
      <c r="AQ59" s="14">
        <f t="shared" si="65"/>
        <v>0</v>
      </c>
      <c r="AR59" s="14">
        <f t="shared" si="65"/>
        <v>0</v>
      </c>
      <c r="AS59" s="14">
        <f t="shared" si="65"/>
        <v>0</v>
      </c>
      <c r="AT59" s="14">
        <f t="shared" ref="AT59:AV59" si="66">IF(AT18=1,AT18*$I18,)</f>
        <v>0</v>
      </c>
      <c r="AU59" s="14">
        <f t="shared" ref="AU59" si="67">IF(AU18=1,AU18*$I18,)</f>
        <v>0</v>
      </c>
      <c r="AV59" s="14">
        <f t="shared" si="66"/>
        <v>0</v>
      </c>
      <c r="AW59" s="35"/>
      <c r="AX59" s="35"/>
    </row>
    <row r="60" spans="1:90" s="25" customFormat="1" hidden="1" x14ac:dyDescent="0.3">
      <c r="B60" s="35"/>
      <c r="C60" s="35"/>
      <c r="D60" s="35"/>
      <c r="E60" s="35"/>
      <c r="F60" s="35"/>
      <c r="G60" s="35"/>
      <c r="H60" s="34"/>
      <c r="I60" s="35"/>
      <c r="J60" s="35"/>
      <c r="K60" s="35"/>
      <c r="L60" s="7"/>
      <c r="M60" s="107"/>
      <c r="N60" s="109"/>
      <c r="O60" s="20">
        <f t="shared" si="35"/>
        <v>0</v>
      </c>
      <c r="P60" s="14">
        <f t="shared" ref="P60:AS60" si="68">IF(P19=1,P19*$I19,)</f>
        <v>0</v>
      </c>
      <c r="Q60" s="14">
        <f t="shared" si="68"/>
        <v>0</v>
      </c>
      <c r="R60" s="14">
        <f t="shared" si="68"/>
        <v>0</v>
      </c>
      <c r="S60" s="14">
        <f t="shared" si="68"/>
        <v>0</v>
      </c>
      <c r="T60" s="14">
        <f t="shared" si="68"/>
        <v>0</v>
      </c>
      <c r="U60" s="14">
        <f t="shared" si="68"/>
        <v>0</v>
      </c>
      <c r="V60" s="14">
        <f t="shared" si="68"/>
        <v>0</v>
      </c>
      <c r="W60" s="14"/>
      <c r="X60" s="14"/>
      <c r="Y60" s="14"/>
      <c r="Z60" s="14"/>
      <c r="AA60" s="14">
        <f t="shared" si="68"/>
        <v>0</v>
      </c>
      <c r="AB60" s="14">
        <f t="shared" si="68"/>
        <v>0</v>
      </c>
      <c r="AC60" s="14">
        <f t="shared" si="68"/>
        <v>0</v>
      </c>
      <c r="AD60" s="14">
        <f t="shared" si="68"/>
        <v>0</v>
      </c>
      <c r="AE60" s="14">
        <f t="shared" si="68"/>
        <v>0</v>
      </c>
      <c r="AF60" s="14">
        <f t="shared" si="68"/>
        <v>0</v>
      </c>
      <c r="AG60" s="14">
        <f t="shared" si="68"/>
        <v>0</v>
      </c>
      <c r="AH60" s="14">
        <f t="shared" si="68"/>
        <v>0</v>
      </c>
      <c r="AI60" s="14">
        <f t="shared" si="68"/>
        <v>0</v>
      </c>
      <c r="AJ60" s="14">
        <f t="shared" si="68"/>
        <v>0</v>
      </c>
      <c r="AK60" s="14">
        <f t="shared" si="68"/>
        <v>0</v>
      </c>
      <c r="AL60" s="14">
        <f t="shared" si="68"/>
        <v>0</v>
      </c>
      <c r="AM60" s="14">
        <f t="shared" si="68"/>
        <v>0</v>
      </c>
      <c r="AN60" s="14">
        <f t="shared" si="68"/>
        <v>0</v>
      </c>
      <c r="AO60" s="14">
        <f t="shared" si="68"/>
        <v>0</v>
      </c>
      <c r="AP60" s="14">
        <f t="shared" si="68"/>
        <v>0</v>
      </c>
      <c r="AQ60" s="14">
        <f t="shared" si="68"/>
        <v>0</v>
      </c>
      <c r="AR60" s="14">
        <f t="shared" si="68"/>
        <v>0</v>
      </c>
      <c r="AS60" s="14">
        <f t="shared" si="68"/>
        <v>0</v>
      </c>
      <c r="AT60" s="14">
        <f t="shared" ref="AT60:AV60" si="69">IF(AT19=1,AT19*$I19,)</f>
        <v>0</v>
      </c>
      <c r="AU60" s="14">
        <f t="shared" ref="AU60" si="70">IF(AU19=1,AU19*$I19,)</f>
        <v>0</v>
      </c>
      <c r="AV60" s="14">
        <f t="shared" si="69"/>
        <v>0</v>
      </c>
      <c r="AW60" s="35"/>
      <c r="AX60" s="35"/>
    </row>
    <row r="61" spans="1:90" hidden="1" x14ac:dyDescent="0.3">
      <c r="A61" s="86"/>
      <c r="B61" s="35"/>
      <c r="C61" s="35"/>
      <c r="D61" s="35"/>
      <c r="E61" s="35"/>
      <c r="F61" s="35"/>
      <c r="G61" s="35"/>
      <c r="H61" s="34"/>
      <c r="I61" s="35"/>
      <c r="J61" s="35"/>
      <c r="K61" s="35"/>
      <c r="L61" s="7"/>
      <c r="M61" s="107"/>
      <c r="N61" s="109"/>
      <c r="O61" s="20">
        <f t="shared" si="35"/>
        <v>0</v>
      </c>
      <c r="P61" s="14">
        <f t="shared" ref="P61:AS61" si="71">IF(P20=1,P20*$I20,)</f>
        <v>0</v>
      </c>
      <c r="Q61" s="14">
        <f t="shared" si="71"/>
        <v>0</v>
      </c>
      <c r="R61" s="14">
        <f t="shared" si="71"/>
        <v>0</v>
      </c>
      <c r="S61" s="14">
        <f t="shared" si="71"/>
        <v>0</v>
      </c>
      <c r="T61" s="14">
        <f t="shared" si="71"/>
        <v>0</v>
      </c>
      <c r="U61" s="14">
        <f t="shared" si="71"/>
        <v>0</v>
      </c>
      <c r="V61" s="14">
        <f t="shared" si="71"/>
        <v>0</v>
      </c>
      <c r="W61" s="14"/>
      <c r="X61" s="14"/>
      <c r="Y61" s="14"/>
      <c r="Z61" s="14"/>
      <c r="AA61" s="14">
        <f t="shared" si="71"/>
        <v>0</v>
      </c>
      <c r="AB61" s="14">
        <f t="shared" si="71"/>
        <v>0</v>
      </c>
      <c r="AC61" s="14">
        <f t="shared" si="71"/>
        <v>0</v>
      </c>
      <c r="AD61" s="14">
        <f t="shared" si="71"/>
        <v>0</v>
      </c>
      <c r="AE61" s="14">
        <f t="shared" si="71"/>
        <v>0</v>
      </c>
      <c r="AF61" s="14">
        <f t="shared" si="71"/>
        <v>0</v>
      </c>
      <c r="AG61" s="14">
        <f t="shared" si="71"/>
        <v>0</v>
      </c>
      <c r="AH61" s="14">
        <f t="shared" si="71"/>
        <v>0</v>
      </c>
      <c r="AI61" s="14">
        <f t="shared" si="71"/>
        <v>0</v>
      </c>
      <c r="AJ61" s="14">
        <f t="shared" si="71"/>
        <v>0</v>
      </c>
      <c r="AK61" s="14">
        <f t="shared" si="71"/>
        <v>0</v>
      </c>
      <c r="AL61" s="14">
        <f t="shared" si="71"/>
        <v>0</v>
      </c>
      <c r="AM61" s="14">
        <f t="shared" si="71"/>
        <v>0</v>
      </c>
      <c r="AN61" s="14">
        <f t="shared" si="71"/>
        <v>0</v>
      </c>
      <c r="AO61" s="14">
        <f t="shared" si="71"/>
        <v>0</v>
      </c>
      <c r="AP61" s="14">
        <f t="shared" si="71"/>
        <v>0</v>
      </c>
      <c r="AQ61" s="14">
        <f t="shared" si="71"/>
        <v>0</v>
      </c>
      <c r="AR61" s="14">
        <f t="shared" si="71"/>
        <v>0</v>
      </c>
      <c r="AS61" s="14">
        <f t="shared" si="71"/>
        <v>0</v>
      </c>
      <c r="AT61" s="14">
        <f t="shared" ref="AT61:AV61" si="72">IF(AT20=1,AT20*$I20,)</f>
        <v>0</v>
      </c>
      <c r="AU61" s="14">
        <f t="shared" ref="AU61" si="73">IF(AU20=1,AU20*$I20,)</f>
        <v>0</v>
      </c>
      <c r="AV61" s="14">
        <f t="shared" si="72"/>
        <v>0</v>
      </c>
      <c r="AW61" s="24"/>
      <c r="AX61" s="24"/>
    </row>
    <row r="62" spans="1:90" s="24" customFormat="1" x14ac:dyDescent="0.3">
      <c r="A62" s="87"/>
      <c r="B62" s="89"/>
      <c r="C62" s="89"/>
      <c r="D62" s="35"/>
      <c r="E62" s="35"/>
      <c r="F62" s="35"/>
      <c r="G62" s="35"/>
      <c r="H62" s="34"/>
      <c r="I62" s="35"/>
      <c r="J62" s="35"/>
      <c r="K62" s="35"/>
      <c r="L62" s="7"/>
      <c r="M62" s="107"/>
      <c r="N62" s="109"/>
      <c r="O62" s="33" t="str">
        <f t="shared" si="35"/>
        <v>Supporto amministrativo al RUP in fase di affidamento</v>
      </c>
      <c r="P62" s="14">
        <f t="shared" ref="P62:V63" si="74">IF(P21=1,P21*$I21,)</f>
        <v>0</v>
      </c>
      <c r="Q62" s="14">
        <f t="shared" si="74"/>
        <v>0</v>
      </c>
      <c r="R62" s="14">
        <f t="shared" si="74"/>
        <v>0</v>
      </c>
      <c r="S62" s="14">
        <f t="shared" si="74"/>
        <v>0</v>
      </c>
      <c r="T62" s="14">
        <f t="shared" si="74"/>
        <v>0</v>
      </c>
      <c r="U62" s="14">
        <f t="shared" si="74"/>
        <v>0</v>
      </c>
      <c r="V62" s="14">
        <f t="shared" si="74"/>
        <v>0</v>
      </c>
      <c r="W62" s="14"/>
      <c r="X62" s="14"/>
      <c r="Y62" s="14"/>
      <c r="Z62" s="14"/>
      <c r="AA62" s="14">
        <f t="shared" ref="AA62:AS62" si="75">IF(AA21=1,AA21*$I21,)</f>
        <v>0</v>
      </c>
      <c r="AB62" s="14">
        <f t="shared" si="75"/>
        <v>0</v>
      </c>
      <c r="AC62" s="14">
        <f t="shared" si="75"/>
        <v>0</v>
      </c>
      <c r="AD62" s="14">
        <f t="shared" si="75"/>
        <v>0</v>
      </c>
      <c r="AE62" s="14">
        <f t="shared" si="75"/>
        <v>0</v>
      </c>
      <c r="AF62" s="14">
        <f t="shared" si="75"/>
        <v>0</v>
      </c>
      <c r="AG62" s="14">
        <f t="shared" si="75"/>
        <v>0</v>
      </c>
      <c r="AH62" s="14">
        <f t="shared" si="75"/>
        <v>0</v>
      </c>
      <c r="AI62" s="14">
        <f t="shared" si="75"/>
        <v>0</v>
      </c>
      <c r="AJ62" s="14">
        <f t="shared" si="75"/>
        <v>0</v>
      </c>
      <c r="AK62" s="14">
        <f t="shared" si="75"/>
        <v>0</v>
      </c>
      <c r="AL62" s="14">
        <f t="shared" si="75"/>
        <v>0</v>
      </c>
      <c r="AM62" s="14">
        <f t="shared" si="75"/>
        <v>0</v>
      </c>
      <c r="AN62" s="14">
        <f t="shared" si="75"/>
        <v>0</v>
      </c>
      <c r="AO62" s="14">
        <f t="shared" si="75"/>
        <v>0</v>
      </c>
      <c r="AP62" s="14">
        <f t="shared" si="75"/>
        <v>0</v>
      </c>
      <c r="AQ62" s="14">
        <f t="shared" si="75"/>
        <v>0</v>
      </c>
      <c r="AR62" s="14">
        <f t="shared" si="75"/>
        <v>0</v>
      </c>
      <c r="AS62" s="14">
        <f t="shared" si="75"/>
        <v>0</v>
      </c>
      <c r="AT62" s="14">
        <f t="shared" ref="AT62:AV62" si="76">IF(AT21=1,AT21*$I21,)</f>
        <v>0</v>
      </c>
      <c r="AU62" s="14">
        <f t="shared" ref="AU62" si="77">IF(AU21=1,AU21*$I21,)</f>
        <v>0</v>
      </c>
      <c r="AV62" s="14">
        <f t="shared" si="76"/>
        <v>0</v>
      </c>
    </row>
    <row r="63" spans="1:90" s="24" customFormat="1" x14ac:dyDescent="0.3">
      <c r="A63" s="87"/>
      <c r="B63" s="89"/>
      <c r="C63" s="89"/>
      <c r="D63" s="35"/>
      <c r="E63" s="35"/>
      <c r="F63" s="35"/>
      <c r="G63" s="35"/>
      <c r="H63" s="34"/>
      <c r="I63" s="35"/>
      <c r="J63" s="35"/>
      <c r="K63" s="35"/>
      <c r="L63" s="118"/>
      <c r="M63" s="107"/>
      <c r="N63" s="109"/>
      <c r="O63" s="33" t="s">
        <v>63</v>
      </c>
      <c r="P63" s="14">
        <f t="shared" si="74"/>
        <v>0</v>
      </c>
      <c r="Q63" s="14">
        <f t="shared" si="74"/>
        <v>0</v>
      </c>
      <c r="R63" s="14">
        <f t="shared" si="74"/>
        <v>0</v>
      </c>
      <c r="S63" s="14">
        <f t="shared" si="74"/>
        <v>0</v>
      </c>
      <c r="T63" s="14">
        <f t="shared" si="74"/>
        <v>0</v>
      </c>
      <c r="U63" s="14">
        <f t="shared" si="74"/>
        <v>0</v>
      </c>
      <c r="V63" s="14">
        <f t="shared" si="74"/>
        <v>0</v>
      </c>
      <c r="W63" s="14"/>
      <c r="X63" s="14"/>
      <c r="Y63" s="14"/>
      <c r="Z63" s="14"/>
      <c r="AA63" s="14">
        <f t="shared" ref="AA63:AS63" si="78">IF(AA22=1,AA22*$I22,)</f>
        <v>0</v>
      </c>
      <c r="AB63" s="14">
        <f t="shared" si="78"/>
        <v>0</v>
      </c>
      <c r="AC63" s="14">
        <f t="shared" si="78"/>
        <v>0</v>
      </c>
      <c r="AD63" s="14">
        <f t="shared" si="78"/>
        <v>0</v>
      </c>
      <c r="AE63" s="14">
        <f t="shared" si="78"/>
        <v>0</v>
      </c>
      <c r="AF63" s="14">
        <f t="shared" si="78"/>
        <v>0</v>
      </c>
      <c r="AG63" s="14">
        <f t="shared" si="78"/>
        <v>0</v>
      </c>
      <c r="AH63" s="14">
        <f t="shared" si="78"/>
        <v>0</v>
      </c>
      <c r="AI63" s="14">
        <f t="shared" si="78"/>
        <v>0</v>
      </c>
      <c r="AJ63" s="14">
        <f t="shared" si="78"/>
        <v>0</v>
      </c>
      <c r="AK63" s="14">
        <f t="shared" si="78"/>
        <v>0</v>
      </c>
      <c r="AL63" s="14">
        <f t="shared" si="78"/>
        <v>0</v>
      </c>
      <c r="AM63" s="14">
        <f t="shared" si="78"/>
        <v>0</v>
      </c>
      <c r="AN63" s="14">
        <f t="shared" si="78"/>
        <v>0</v>
      </c>
      <c r="AO63" s="14">
        <f t="shared" si="78"/>
        <v>0</v>
      </c>
      <c r="AP63" s="14">
        <f t="shared" si="78"/>
        <v>0</v>
      </c>
      <c r="AQ63" s="14">
        <f t="shared" si="78"/>
        <v>0</v>
      </c>
      <c r="AR63" s="14">
        <f t="shared" si="78"/>
        <v>0</v>
      </c>
      <c r="AS63" s="14">
        <f t="shared" si="78"/>
        <v>0</v>
      </c>
      <c r="AT63" s="14">
        <f t="shared" ref="AT63:AV63" si="79">IF(AT22=1,AT22*$I22,)</f>
        <v>0</v>
      </c>
      <c r="AU63" s="14">
        <f t="shared" ref="AU63" si="80">IF(AU22=1,AU22*$I22,)</f>
        <v>0</v>
      </c>
      <c r="AV63" s="14">
        <f t="shared" si="79"/>
        <v>0</v>
      </c>
    </row>
    <row r="64" spans="1:90" x14ac:dyDescent="0.3">
      <c r="A64" s="24"/>
      <c r="B64" s="34"/>
      <c r="C64" s="34"/>
      <c r="D64" s="35"/>
      <c r="E64" s="35"/>
      <c r="F64" s="35"/>
      <c r="G64" s="35"/>
      <c r="H64" s="34"/>
      <c r="I64" s="35"/>
      <c r="J64" s="35"/>
      <c r="K64" s="35"/>
      <c r="L64" s="7"/>
      <c r="M64" s="107"/>
      <c r="N64" s="109"/>
      <c r="O64" s="33" t="str">
        <f t="shared" ref="O64:O74" si="81">O23</f>
        <v>Preparazione DUVRI - amm</v>
      </c>
      <c r="P64" s="14">
        <f t="shared" ref="P64:AS64" si="82">IF(P23=1,P23*$I23,)</f>
        <v>0</v>
      </c>
      <c r="Q64" s="14">
        <f t="shared" si="82"/>
        <v>0</v>
      </c>
      <c r="R64" s="14">
        <f t="shared" si="82"/>
        <v>0</v>
      </c>
      <c r="S64" s="14">
        <f t="shared" si="82"/>
        <v>0</v>
      </c>
      <c r="T64" s="14">
        <f t="shared" si="82"/>
        <v>0</v>
      </c>
      <c r="U64" s="14">
        <f t="shared" si="82"/>
        <v>0</v>
      </c>
      <c r="V64" s="14">
        <f t="shared" si="82"/>
        <v>0</v>
      </c>
      <c r="W64" s="14"/>
      <c r="X64" s="14"/>
      <c r="Y64" s="14"/>
      <c r="Z64" s="14"/>
      <c r="AA64" s="14">
        <f t="shared" si="82"/>
        <v>0</v>
      </c>
      <c r="AB64" s="14">
        <f t="shared" si="82"/>
        <v>0</v>
      </c>
      <c r="AC64" s="14">
        <f t="shared" si="82"/>
        <v>0</v>
      </c>
      <c r="AD64" s="14">
        <f t="shared" si="82"/>
        <v>0</v>
      </c>
      <c r="AE64" s="14">
        <f t="shared" si="82"/>
        <v>0</v>
      </c>
      <c r="AF64" s="14">
        <f t="shared" si="82"/>
        <v>0</v>
      </c>
      <c r="AG64" s="14">
        <f t="shared" si="82"/>
        <v>0</v>
      </c>
      <c r="AH64" s="14">
        <f t="shared" si="82"/>
        <v>0</v>
      </c>
      <c r="AI64" s="14">
        <f t="shared" si="82"/>
        <v>0</v>
      </c>
      <c r="AJ64" s="14">
        <f t="shared" si="82"/>
        <v>0</v>
      </c>
      <c r="AK64" s="14">
        <f t="shared" si="82"/>
        <v>0</v>
      </c>
      <c r="AL64" s="14">
        <f t="shared" si="82"/>
        <v>0</v>
      </c>
      <c r="AM64" s="14">
        <f t="shared" si="82"/>
        <v>0</v>
      </c>
      <c r="AN64" s="14">
        <f t="shared" si="82"/>
        <v>0</v>
      </c>
      <c r="AO64" s="14">
        <f t="shared" si="82"/>
        <v>0</v>
      </c>
      <c r="AP64" s="14">
        <f t="shared" si="82"/>
        <v>0</v>
      </c>
      <c r="AQ64" s="14">
        <f t="shared" si="82"/>
        <v>0</v>
      </c>
      <c r="AR64" s="14">
        <f t="shared" si="82"/>
        <v>0</v>
      </c>
      <c r="AS64" s="14">
        <f t="shared" si="82"/>
        <v>0</v>
      </c>
      <c r="AT64" s="14">
        <f t="shared" ref="AT64:AV64" si="83">IF(AT23=1,AT23*$I23,)</f>
        <v>0</v>
      </c>
      <c r="AU64" s="14">
        <f t="shared" ref="AU64" si="84">IF(AU23=1,AU23*$I23,)</f>
        <v>0</v>
      </c>
      <c r="AV64" s="14">
        <f t="shared" si="83"/>
        <v>0</v>
      </c>
      <c r="AW64" s="24"/>
      <c r="AX64" s="24"/>
    </row>
    <row r="65" spans="1:90" ht="28.8" x14ac:dyDescent="0.3">
      <c r="A65" s="3"/>
      <c r="B65" s="35"/>
      <c r="C65" s="35"/>
      <c r="D65" s="35"/>
      <c r="E65" s="35"/>
      <c r="F65" s="35"/>
      <c r="G65" s="35"/>
      <c r="H65" s="34"/>
      <c r="I65" s="35"/>
      <c r="J65" s="35"/>
      <c r="K65" s="25"/>
      <c r="L65" s="7"/>
      <c r="M65" s="107"/>
      <c r="N65" s="61"/>
      <c r="O65" s="22" t="str">
        <f t="shared" si="81"/>
        <v>Preparazione disciplinare, bando,contratto e allegati, delibera</v>
      </c>
      <c r="P65" s="14">
        <f t="shared" ref="P65:AS65" si="85">IF(P24=1,P24*$I24,)</f>
        <v>0</v>
      </c>
      <c r="Q65" s="14">
        <f t="shared" si="85"/>
        <v>0</v>
      </c>
      <c r="R65" s="14">
        <f t="shared" si="85"/>
        <v>0</v>
      </c>
      <c r="S65" s="14">
        <f t="shared" si="85"/>
        <v>0</v>
      </c>
      <c r="T65" s="14">
        <f t="shared" si="85"/>
        <v>0</v>
      </c>
      <c r="U65" s="14">
        <f t="shared" si="85"/>
        <v>0</v>
      </c>
      <c r="V65" s="14">
        <f t="shared" si="85"/>
        <v>0</v>
      </c>
      <c r="W65" s="14"/>
      <c r="X65" s="14"/>
      <c r="Y65" s="14"/>
      <c r="Z65" s="14"/>
      <c r="AA65" s="14">
        <f t="shared" si="85"/>
        <v>0</v>
      </c>
      <c r="AB65" s="14">
        <f t="shared" si="85"/>
        <v>0</v>
      </c>
      <c r="AC65" s="14">
        <f t="shared" si="85"/>
        <v>0</v>
      </c>
      <c r="AD65" s="14">
        <f t="shared" si="85"/>
        <v>0</v>
      </c>
      <c r="AE65" s="14">
        <f t="shared" si="85"/>
        <v>0</v>
      </c>
      <c r="AF65" s="14">
        <f t="shared" si="85"/>
        <v>0</v>
      </c>
      <c r="AG65" s="14">
        <f t="shared" si="85"/>
        <v>0</v>
      </c>
      <c r="AH65" s="14">
        <f t="shared" si="85"/>
        <v>0</v>
      </c>
      <c r="AI65" s="14">
        <f t="shared" si="85"/>
        <v>0</v>
      </c>
      <c r="AJ65" s="14">
        <f t="shared" si="85"/>
        <v>0</v>
      </c>
      <c r="AK65" s="14">
        <f t="shared" si="85"/>
        <v>0</v>
      </c>
      <c r="AL65" s="14">
        <f t="shared" si="85"/>
        <v>0</v>
      </c>
      <c r="AM65" s="14">
        <f t="shared" si="85"/>
        <v>0</v>
      </c>
      <c r="AN65" s="14">
        <f t="shared" si="85"/>
        <v>0</v>
      </c>
      <c r="AO65" s="14">
        <f t="shared" si="85"/>
        <v>0</v>
      </c>
      <c r="AP65" s="14">
        <f t="shared" si="85"/>
        <v>0</v>
      </c>
      <c r="AQ65" s="14">
        <f t="shared" si="85"/>
        <v>0</v>
      </c>
      <c r="AR65" s="14">
        <f t="shared" si="85"/>
        <v>0</v>
      </c>
      <c r="AS65" s="14">
        <f t="shared" si="85"/>
        <v>0</v>
      </c>
      <c r="AT65" s="14">
        <f t="shared" ref="AT65:AV65" si="86">IF(AT24=1,AT24*$I24,)</f>
        <v>0</v>
      </c>
      <c r="AU65" s="14">
        <f t="shared" ref="AU65" si="87">IF(AU24=1,AU24*$I24,)</f>
        <v>0</v>
      </c>
      <c r="AV65" s="14">
        <f t="shared" si="86"/>
        <v>0</v>
      </c>
      <c r="AW65" s="24"/>
      <c r="AX65" s="24"/>
    </row>
    <row r="66" spans="1:90" s="26" customFormat="1" x14ac:dyDescent="0.3">
      <c r="A66" s="86"/>
      <c r="B66" s="90"/>
      <c r="C66" s="90"/>
      <c r="D66" s="35"/>
      <c r="E66" s="35"/>
      <c r="F66" s="35"/>
      <c r="G66" s="62"/>
      <c r="H66" s="34"/>
      <c r="I66" s="61"/>
      <c r="J66" s="61"/>
      <c r="K66" s="61"/>
      <c r="L66" s="7"/>
      <c r="M66" s="107"/>
      <c r="N66" s="110"/>
      <c r="O66" s="22" t="str">
        <f t="shared" si="81"/>
        <v>Controlli contabili su delibere URFP</v>
      </c>
      <c r="P66" s="14">
        <f t="shared" ref="P66:AS66" si="88">IF(P25=1,P25*$I25,)</f>
        <v>0</v>
      </c>
      <c r="Q66" s="14">
        <f t="shared" si="88"/>
        <v>0</v>
      </c>
      <c r="R66" s="14">
        <f t="shared" si="88"/>
        <v>0</v>
      </c>
      <c r="S66" s="14">
        <f t="shared" si="88"/>
        <v>0</v>
      </c>
      <c r="T66" s="14">
        <f t="shared" si="88"/>
        <v>0</v>
      </c>
      <c r="U66" s="14">
        <f t="shared" si="88"/>
        <v>0</v>
      </c>
      <c r="V66" s="14">
        <f t="shared" si="88"/>
        <v>0</v>
      </c>
      <c r="W66" s="14"/>
      <c r="X66" s="14"/>
      <c r="Y66" s="14"/>
      <c r="Z66" s="14"/>
      <c r="AA66" s="14">
        <f t="shared" si="88"/>
        <v>0</v>
      </c>
      <c r="AB66" s="14">
        <f t="shared" si="88"/>
        <v>0</v>
      </c>
      <c r="AC66" s="14">
        <f t="shared" si="88"/>
        <v>0</v>
      </c>
      <c r="AD66" s="14">
        <f t="shared" si="88"/>
        <v>0</v>
      </c>
      <c r="AE66" s="14">
        <f t="shared" si="88"/>
        <v>0</v>
      </c>
      <c r="AF66" s="14">
        <f t="shared" si="88"/>
        <v>0</v>
      </c>
      <c r="AG66" s="14">
        <f t="shared" si="88"/>
        <v>0</v>
      </c>
      <c r="AH66" s="14">
        <f t="shared" si="88"/>
        <v>0</v>
      </c>
      <c r="AI66" s="14">
        <f t="shared" si="88"/>
        <v>0</v>
      </c>
      <c r="AJ66" s="14">
        <f t="shared" si="88"/>
        <v>0</v>
      </c>
      <c r="AK66" s="14">
        <f t="shared" si="88"/>
        <v>0</v>
      </c>
      <c r="AL66" s="14">
        <f t="shared" si="88"/>
        <v>0</v>
      </c>
      <c r="AM66" s="14">
        <f t="shared" si="88"/>
        <v>0</v>
      </c>
      <c r="AN66" s="14">
        <f t="shared" si="88"/>
        <v>0</v>
      </c>
      <c r="AO66" s="14">
        <f t="shared" si="88"/>
        <v>0</v>
      </c>
      <c r="AP66" s="14">
        <f t="shared" si="88"/>
        <v>0</v>
      </c>
      <c r="AQ66" s="14">
        <f t="shared" si="88"/>
        <v>0</v>
      </c>
      <c r="AR66" s="14">
        <f t="shared" si="88"/>
        <v>0</v>
      </c>
      <c r="AS66" s="14">
        <f t="shared" si="88"/>
        <v>0</v>
      </c>
      <c r="AT66" s="14">
        <f t="shared" ref="AT66:AV66" si="89">IF(AT25=1,AT25*$I25,)</f>
        <v>0</v>
      </c>
      <c r="AU66" s="14">
        <f t="shared" ref="AU66" si="90">IF(AU25=1,AU25*$I25,)</f>
        <v>0</v>
      </c>
      <c r="AV66" s="14">
        <f t="shared" si="89"/>
        <v>0</v>
      </c>
      <c r="AW66" s="35"/>
      <c r="AX66" s="3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</row>
    <row r="67" spans="1:90" ht="28.8" x14ac:dyDescent="0.3">
      <c r="A67" s="91"/>
      <c r="B67" s="62"/>
      <c r="C67" s="62"/>
      <c r="D67" s="62"/>
      <c r="E67" s="62"/>
      <c r="F67" s="62"/>
      <c r="G67" s="62"/>
      <c r="H67" s="136"/>
      <c r="I67" s="62"/>
      <c r="J67" s="62"/>
      <c r="K67" s="62"/>
      <c r="L67" s="7"/>
      <c r="M67" s="107"/>
      <c r="N67" s="110"/>
      <c r="O67" s="33" t="str">
        <f t="shared" si="81"/>
        <v>Svolgimento procedura (seggio di gara)/Assistenza alla commissione giudicatrice</v>
      </c>
      <c r="P67" s="14">
        <f t="shared" ref="P67:AS67" si="91">IF(P26=1,P26*$I26,)</f>
        <v>0</v>
      </c>
      <c r="Q67" s="14">
        <f t="shared" si="91"/>
        <v>0</v>
      </c>
      <c r="R67" s="14">
        <f t="shared" si="91"/>
        <v>0</v>
      </c>
      <c r="S67" s="14">
        <f t="shared" si="91"/>
        <v>0</v>
      </c>
      <c r="T67" s="14">
        <f t="shared" si="91"/>
        <v>0</v>
      </c>
      <c r="U67" s="14">
        <f t="shared" si="91"/>
        <v>0</v>
      </c>
      <c r="V67" s="14">
        <f t="shared" si="91"/>
        <v>0</v>
      </c>
      <c r="W67" s="14"/>
      <c r="X67" s="14"/>
      <c r="Y67" s="14"/>
      <c r="Z67" s="14"/>
      <c r="AA67" s="14">
        <f t="shared" si="91"/>
        <v>0</v>
      </c>
      <c r="AB67" s="14">
        <f t="shared" si="91"/>
        <v>0</v>
      </c>
      <c r="AC67" s="14">
        <f t="shared" si="91"/>
        <v>0</v>
      </c>
      <c r="AD67" s="14">
        <f t="shared" si="91"/>
        <v>0</v>
      </c>
      <c r="AE67" s="14">
        <f t="shared" si="91"/>
        <v>0</v>
      </c>
      <c r="AF67" s="14">
        <f t="shared" si="91"/>
        <v>0</v>
      </c>
      <c r="AG67" s="14">
        <f t="shared" si="91"/>
        <v>0</v>
      </c>
      <c r="AH67" s="14">
        <f t="shared" si="91"/>
        <v>0</v>
      </c>
      <c r="AI67" s="14">
        <f t="shared" si="91"/>
        <v>0</v>
      </c>
      <c r="AJ67" s="14">
        <f t="shared" si="91"/>
        <v>0</v>
      </c>
      <c r="AK67" s="14">
        <f t="shared" si="91"/>
        <v>0</v>
      </c>
      <c r="AL67" s="14">
        <f t="shared" si="91"/>
        <v>0</v>
      </c>
      <c r="AM67" s="14">
        <f t="shared" si="91"/>
        <v>0</v>
      </c>
      <c r="AN67" s="14">
        <f t="shared" si="91"/>
        <v>0</v>
      </c>
      <c r="AO67" s="14">
        <f t="shared" si="91"/>
        <v>0</v>
      </c>
      <c r="AP67" s="14">
        <f t="shared" si="91"/>
        <v>0</v>
      </c>
      <c r="AQ67" s="14">
        <f t="shared" si="91"/>
        <v>0</v>
      </c>
      <c r="AR67" s="14">
        <f t="shared" si="91"/>
        <v>0</v>
      </c>
      <c r="AS67" s="14">
        <f t="shared" si="91"/>
        <v>0</v>
      </c>
      <c r="AT67" s="14">
        <f t="shared" ref="AT67:AV67" si="92">IF(AT26=1,AT26*$I26,)</f>
        <v>0</v>
      </c>
      <c r="AU67" s="14">
        <f t="shared" ref="AU67" si="93">IF(AU26=1,AU26*$I26,)</f>
        <v>0</v>
      </c>
      <c r="AV67" s="14">
        <f t="shared" si="92"/>
        <v>0</v>
      </c>
      <c r="AW67" s="24"/>
      <c r="AX67" s="24"/>
    </row>
    <row r="68" spans="1:90" x14ac:dyDescent="0.3">
      <c r="A68" s="87"/>
      <c r="B68" s="35"/>
      <c r="C68" s="35"/>
      <c r="D68" s="35"/>
      <c r="E68" s="35"/>
      <c r="F68" s="35"/>
      <c r="G68" s="35"/>
      <c r="H68" s="34"/>
      <c r="I68" s="62"/>
      <c r="J68" s="62"/>
      <c r="K68" s="62"/>
      <c r="L68" s="8"/>
      <c r="M68" s="107"/>
      <c r="N68" s="58"/>
      <c r="O68" s="102" t="str">
        <f t="shared" si="81"/>
        <v>Obblighi informativi ANAC</v>
      </c>
      <c r="P68" s="14">
        <f t="shared" ref="P68:AS68" si="94">IF(P27=1,P27*$I27,)</f>
        <v>0</v>
      </c>
      <c r="Q68" s="14">
        <f t="shared" si="94"/>
        <v>0</v>
      </c>
      <c r="R68" s="14">
        <f t="shared" si="94"/>
        <v>0</v>
      </c>
      <c r="S68" s="14">
        <f t="shared" si="94"/>
        <v>0</v>
      </c>
      <c r="T68" s="14">
        <f t="shared" si="94"/>
        <v>0</v>
      </c>
      <c r="U68" s="14">
        <f t="shared" si="94"/>
        <v>0</v>
      </c>
      <c r="V68" s="14">
        <f t="shared" si="94"/>
        <v>0</v>
      </c>
      <c r="W68" s="14"/>
      <c r="X68" s="14"/>
      <c r="Y68" s="14"/>
      <c r="Z68" s="14"/>
      <c r="AA68" s="14">
        <f t="shared" si="94"/>
        <v>0</v>
      </c>
      <c r="AB68" s="14">
        <f t="shared" si="94"/>
        <v>0</v>
      </c>
      <c r="AC68" s="14">
        <f t="shared" si="94"/>
        <v>0</v>
      </c>
      <c r="AD68" s="14">
        <f t="shared" si="94"/>
        <v>0</v>
      </c>
      <c r="AE68" s="14">
        <f t="shared" si="94"/>
        <v>0</v>
      </c>
      <c r="AF68" s="14">
        <f t="shared" si="94"/>
        <v>0</v>
      </c>
      <c r="AG68" s="14">
        <f t="shared" si="94"/>
        <v>0</v>
      </c>
      <c r="AH68" s="14">
        <f t="shared" si="94"/>
        <v>0</v>
      </c>
      <c r="AI68" s="14">
        <f t="shared" si="94"/>
        <v>0</v>
      </c>
      <c r="AJ68" s="14">
        <f t="shared" si="94"/>
        <v>0</v>
      </c>
      <c r="AK68" s="14">
        <f t="shared" si="94"/>
        <v>0</v>
      </c>
      <c r="AL68" s="14">
        <f t="shared" si="94"/>
        <v>0</v>
      </c>
      <c r="AM68" s="14">
        <f t="shared" si="94"/>
        <v>0</v>
      </c>
      <c r="AN68" s="14">
        <f t="shared" si="94"/>
        <v>0</v>
      </c>
      <c r="AO68" s="14">
        <f t="shared" si="94"/>
        <v>0</v>
      </c>
      <c r="AP68" s="14">
        <f t="shared" si="94"/>
        <v>0</v>
      </c>
      <c r="AQ68" s="14">
        <f t="shared" si="94"/>
        <v>0</v>
      </c>
      <c r="AR68" s="14">
        <f t="shared" si="94"/>
        <v>0</v>
      </c>
      <c r="AS68" s="14">
        <f t="shared" si="94"/>
        <v>0</v>
      </c>
      <c r="AT68" s="14">
        <f t="shared" ref="AT68:AV68" si="95">IF(AT27=1,AT27*$I27,)</f>
        <v>0</v>
      </c>
      <c r="AU68" s="14">
        <f t="shared" ref="AU68" si="96">IF(AU27=1,AU27*$I27,)</f>
        <v>0</v>
      </c>
      <c r="AV68" s="14">
        <f t="shared" si="95"/>
        <v>0</v>
      </c>
      <c r="AW68" s="24"/>
      <c r="AX68" s="24"/>
    </row>
    <row r="69" spans="1:90" s="29" customFormat="1" ht="15.6" x14ac:dyDescent="0.3">
      <c r="A69" s="88"/>
      <c r="B69" s="88"/>
      <c r="C69" s="88"/>
      <c r="D69" s="88"/>
      <c r="E69" s="88"/>
      <c r="F69" s="88"/>
      <c r="G69" s="88"/>
      <c r="H69" s="109"/>
      <c r="I69" s="58"/>
      <c r="J69" s="58"/>
      <c r="K69" s="58"/>
      <c r="L69" s="28"/>
      <c r="M69" s="107"/>
      <c r="N69" s="63"/>
      <c r="O69" s="20" t="str">
        <f t="shared" si="81"/>
        <v>Comunicazioni, pubblicazioni e verifiche di legge</v>
      </c>
      <c r="P69" s="14">
        <f t="shared" ref="P69:AS69" si="97">IF(P28=1,P28*$I28,)</f>
        <v>0</v>
      </c>
      <c r="Q69" s="14">
        <f t="shared" si="97"/>
        <v>0</v>
      </c>
      <c r="R69" s="14">
        <f t="shared" si="97"/>
        <v>0</v>
      </c>
      <c r="S69" s="14">
        <f t="shared" si="97"/>
        <v>0</v>
      </c>
      <c r="T69" s="14">
        <f t="shared" si="97"/>
        <v>0</v>
      </c>
      <c r="U69" s="14">
        <f t="shared" si="97"/>
        <v>0</v>
      </c>
      <c r="V69" s="14">
        <f t="shared" si="97"/>
        <v>0</v>
      </c>
      <c r="W69" s="14"/>
      <c r="X69" s="14"/>
      <c r="Y69" s="14"/>
      <c r="Z69" s="14"/>
      <c r="AA69" s="14">
        <f t="shared" si="97"/>
        <v>0</v>
      </c>
      <c r="AB69" s="14">
        <f t="shared" si="97"/>
        <v>0</v>
      </c>
      <c r="AC69" s="14">
        <f t="shared" si="97"/>
        <v>0</v>
      </c>
      <c r="AD69" s="14">
        <f t="shared" si="97"/>
        <v>0</v>
      </c>
      <c r="AE69" s="14">
        <f t="shared" si="97"/>
        <v>0</v>
      </c>
      <c r="AF69" s="14">
        <f t="shared" si="97"/>
        <v>0</v>
      </c>
      <c r="AG69" s="14">
        <f t="shared" si="97"/>
        <v>0</v>
      </c>
      <c r="AH69" s="14">
        <f t="shared" si="97"/>
        <v>0</v>
      </c>
      <c r="AI69" s="14">
        <f t="shared" si="97"/>
        <v>0</v>
      </c>
      <c r="AJ69" s="14">
        <f t="shared" si="97"/>
        <v>0</v>
      </c>
      <c r="AK69" s="14">
        <f t="shared" si="97"/>
        <v>0</v>
      </c>
      <c r="AL69" s="14">
        <f t="shared" si="97"/>
        <v>0</v>
      </c>
      <c r="AM69" s="14">
        <f t="shared" si="97"/>
        <v>0</v>
      </c>
      <c r="AN69" s="14">
        <f t="shared" si="97"/>
        <v>0</v>
      </c>
      <c r="AO69" s="14">
        <f t="shared" si="97"/>
        <v>0</v>
      </c>
      <c r="AP69" s="14">
        <f t="shared" si="97"/>
        <v>0</v>
      </c>
      <c r="AQ69" s="14">
        <f t="shared" si="97"/>
        <v>0</v>
      </c>
      <c r="AR69" s="14">
        <f t="shared" si="97"/>
        <v>0</v>
      </c>
      <c r="AS69" s="14">
        <f t="shared" si="97"/>
        <v>0</v>
      </c>
      <c r="AT69" s="14">
        <f t="shared" ref="AT69:AV69" si="98">IF(AT28=1,AT28*$I28,)</f>
        <v>0</v>
      </c>
      <c r="AU69" s="14">
        <f t="shared" ref="AU69" si="99">IF(AU28=1,AU28*$I28,)</f>
        <v>0</v>
      </c>
      <c r="AV69" s="14">
        <f t="shared" si="98"/>
        <v>0</v>
      </c>
      <c r="AW69" s="108"/>
      <c r="AX69" s="108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</row>
    <row r="70" spans="1:90" ht="15.6" x14ac:dyDescent="0.3">
      <c r="A70" s="87"/>
      <c r="B70" s="92"/>
      <c r="C70" s="92"/>
      <c r="D70" s="92"/>
      <c r="E70" s="92"/>
      <c r="F70" s="92"/>
      <c r="G70" s="92"/>
      <c r="H70" s="137"/>
      <c r="I70" s="63"/>
      <c r="J70" s="63"/>
      <c r="K70" s="63"/>
      <c r="M70" s="107"/>
      <c r="O70" s="20" t="str">
        <f t="shared" si="81"/>
        <v>Preparazione contratto per stipula</v>
      </c>
      <c r="P70" s="14">
        <f t="shared" ref="P70:AS70" si="100">IF(P29=1,P29*$I29,)</f>
        <v>0</v>
      </c>
      <c r="Q70" s="14">
        <f t="shared" si="100"/>
        <v>0</v>
      </c>
      <c r="R70" s="14">
        <f t="shared" si="100"/>
        <v>0</v>
      </c>
      <c r="S70" s="14">
        <f t="shared" si="100"/>
        <v>0</v>
      </c>
      <c r="T70" s="14">
        <f t="shared" si="100"/>
        <v>0</v>
      </c>
      <c r="U70" s="14">
        <f t="shared" si="100"/>
        <v>0</v>
      </c>
      <c r="V70" s="14">
        <f t="shared" si="100"/>
        <v>0</v>
      </c>
      <c r="W70" s="14"/>
      <c r="X70" s="14"/>
      <c r="Y70" s="14"/>
      <c r="Z70" s="14"/>
      <c r="AA70" s="14">
        <f t="shared" si="100"/>
        <v>0</v>
      </c>
      <c r="AB70" s="14">
        <f t="shared" si="100"/>
        <v>0</v>
      </c>
      <c r="AC70" s="14">
        <f t="shared" si="100"/>
        <v>0</v>
      </c>
      <c r="AD70" s="14">
        <f t="shared" si="100"/>
        <v>0</v>
      </c>
      <c r="AE70" s="14">
        <f t="shared" si="100"/>
        <v>0</v>
      </c>
      <c r="AF70" s="14">
        <f t="shared" si="100"/>
        <v>0</v>
      </c>
      <c r="AG70" s="14">
        <f t="shared" si="100"/>
        <v>0</v>
      </c>
      <c r="AH70" s="14">
        <f t="shared" si="100"/>
        <v>0</v>
      </c>
      <c r="AI70" s="14">
        <f t="shared" si="100"/>
        <v>0</v>
      </c>
      <c r="AJ70" s="14">
        <f t="shared" si="100"/>
        <v>0</v>
      </c>
      <c r="AK70" s="14">
        <f t="shared" si="100"/>
        <v>0</v>
      </c>
      <c r="AL70" s="14">
        <f t="shared" si="100"/>
        <v>0</v>
      </c>
      <c r="AM70" s="14">
        <f t="shared" si="100"/>
        <v>0</v>
      </c>
      <c r="AN70" s="14">
        <f t="shared" si="100"/>
        <v>0</v>
      </c>
      <c r="AO70" s="14">
        <f t="shared" si="100"/>
        <v>0</v>
      </c>
      <c r="AP70" s="14">
        <f t="shared" si="100"/>
        <v>0</v>
      </c>
      <c r="AQ70" s="14">
        <f t="shared" si="100"/>
        <v>0</v>
      </c>
      <c r="AR70" s="14">
        <f t="shared" si="100"/>
        <v>0</v>
      </c>
      <c r="AS70" s="14">
        <f t="shared" si="100"/>
        <v>0</v>
      </c>
      <c r="AT70" s="14">
        <f t="shared" ref="AT70:AV70" si="101">IF(AT29=1,AT29*$I29,)</f>
        <v>0</v>
      </c>
      <c r="AU70" s="14">
        <f t="shared" ref="AU70" si="102">IF(AU29=1,AU29*$I29,)</f>
        <v>0</v>
      </c>
      <c r="AV70" s="14">
        <f t="shared" si="101"/>
        <v>0</v>
      </c>
      <c r="AW70" s="24"/>
      <c r="AX70" s="24"/>
    </row>
    <row r="71" spans="1:90" x14ac:dyDescent="0.3">
      <c r="A71" s="35"/>
      <c r="B71" s="35"/>
      <c r="C71" s="35"/>
      <c r="D71" s="35"/>
      <c r="E71" s="35"/>
      <c r="F71" s="35"/>
      <c r="G71" s="35"/>
      <c r="H71" s="34"/>
      <c r="I71" s="35"/>
      <c r="J71" s="35"/>
      <c r="K71" s="25"/>
      <c r="M71" s="107"/>
      <c r="O71" s="16" t="str">
        <f t="shared" si="81"/>
        <v>4.FASE ESECUZIONE 45%</v>
      </c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24"/>
      <c r="AX71" s="24"/>
    </row>
    <row r="72" spans="1:90" x14ac:dyDescent="0.3">
      <c r="A72" s="35"/>
      <c r="B72" s="35"/>
      <c r="C72" s="35"/>
      <c r="D72" s="35"/>
      <c r="E72" s="35"/>
      <c r="F72" s="35"/>
      <c r="G72" s="35"/>
      <c r="H72" s="34"/>
      <c r="I72" s="35"/>
      <c r="J72" s="35"/>
      <c r="K72" s="25"/>
      <c r="M72" s="107"/>
      <c r="O72" s="18" t="str">
        <f t="shared" si="81"/>
        <v>Direzione dell'esecuzione</v>
      </c>
      <c r="P72" s="14">
        <f t="shared" ref="P72:AS72" si="103">IF(P31=1,P31*$I31,)</f>
        <v>0</v>
      </c>
      <c r="Q72" s="14">
        <f t="shared" si="103"/>
        <v>0</v>
      </c>
      <c r="R72" s="14">
        <f t="shared" si="103"/>
        <v>0</v>
      </c>
      <c r="S72" s="14">
        <f t="shared" si="103"/>
        <v>0</v>
      </c>
      <c r="T72" s="14">
        <f t="shared" si="103"/>
        <v>0</v>
      </c>
      <c r="U72" s="14">
        <f t="shared" si="103"/>
        <v>0</v>
      </c>
      <c r="V72" s="14">
        <f t="shared" si="103"/>
        <v>0</v>
      </c>
      <c r="W72" s="14"/>
      <c r="X72" s="14"/>
      <c r="Y72" s="14"/>
      <c r="Z72" s="14"/>
      <c r="AA72" s="14">
        <f t="shared" si="103"/>
        <v>0</v>
      </c>
      <c r="AB72" s="14">
        <f t="shared" si="103"/>
        <v>0</v>
      </c>
      <c r="AC72" s="14">
        <f t="shared" si="103"/>
        <v>0</v>
      </c>
      <c r="AD72" s="14">
        <f t="shared" si="103"/>
        <v>0</v>
      </c>
      <c r="AE72" s="14">
        <f t="shared" si="103"/>
        <v>0</v>
      </c>
      <c r="AF72" s="14">
        <f t="shared" si="103"/>
        <v>0</v>
      </c>
      <c r="AG72" s="14">
        <f t="shared" si="103"/>
        <v>0</v>
      </c>
      <c r="AH72" s="14">
        <f t="shared" si="103"/>
        <v>0</v>
      </c>
      <c r="AI72" s="14">
        <f t="shared" si="103"/>
        <v>0</v>
      </c>
      <c r="AJ72" s="14">
        <f t="shared" si="103"/>
        <v>0</v>
      </c>
      <c r="AK72" s="14">
        <f t="shared" si="103"/>
        <v>0</v>
      </c>
      <c r="AL72" s="14">
        <f t="shared" si="103"/>
        <v>0</v>
      </c>
      <c r="AM72" s="14">
        <f t="shared" si="103"/>
        <v>0</v>
      </c>
      <c r="AN72" s="14">
        <f t="shared" si="103"/>
        <v>0</v>
      </c>
      <c r="AO72" s="14">
        <f t="shared" si="103"/>
        <v>0</v>
      </c>
      <c r="AP72" s="14">
        <f t="shared" si="103"/>
        <v>0</v>
      </c>
      <c r="AQ72" s="14">
        <f t="shared" si="103"/>
        <v>0</v>
      </c>
      <c r="AR72" s="14">
        <f t="shared" si="103"/>
        <v>0</v>
      </c>
      <c r="AS72" s="14">
        <f t="shared" si="103"/>
        <v>0</v>
      </c>
      <c r="AT72" s="14">
        <f t="shared" ref="AT72:AV72" si="104">IF(AT31=1,AT31*$I31,)</f>
        <v>0</v>
      </c>
      <c r="AU72" s="14">
        <f t="shared" ref="AU72" si="105">IF(AU31=1,AU31*$I31,)</f>
        <v>0</v>
      </c>
      <c r="AV72" s="14">
        <f t="shared" si="104"/>
        <v>0</v>
      </c>
      <c r="AW72" s="24"/>
      <c r="AX72" s="24"/>
    </row>
    <row r="73" spans="1:90" x14ac:dyDescent="0.3">
      <c r="A73" s="88"/>
      <c r="B73" s="93"/>
      <c r="C73" s="93"/>
      <c r="D73" s="93"/>
      <c r="E73" s="93"/>
      <c r="F73" s="94"/>
      <c r="G73" s="35"/>
      <c r="H73" s="34"/>
      <c r="I73" s="35"/>
      <c r="J73" s="35"/>
      <c r="K73" s="25"/>
      <c r="M73" s="107"/>
      <c r="O73" s="18" t="str">
        <f t="shared" si="81"/>
        <v>Direzione dell'esecuzione</v>
      </c>
      <c r="P73" s="14">
        <f t="shared" ref="P73:AS74" si="106">IF(P32=1,P32*$I32,)</f>
        <v>0</v>
      </c>
      <c r="Q73" s="14">
        <f t="shared" si="106"/>
        <v>0</v>
      </c>
      <c r="R73" s="14">
        <f t="shared" si="106"/>
        <v>0</v>
      </c>
      <c r="S73" s="14">
        <f t="shared" si="106"/>
        <v>0</v>
      </c>
      <c r="T73" s="14">
        <f t="shared" si="106"/>
        <v>0</v>
      </c>
      <c r="U73" s="14">
        <f t="shared" si="106"/>
        <v>0</v>
      </c>
      <c r="V73" s="14">
        <f t="shared" si="106"/>
        <v>0</v>
      </c>
      <c r="W73" s="14"/>
      <c r="X73" s="14"/>
      <c r="Y73" s="14"/>
      <c r="Z73" s="14"/>
      <c r="AA73" s="14">
        <f t="shared" si="106"/>
        <v>0</v>
      </c>
      <c r="AB73" s="14">
        <f t="shared" si="106"/>
        <v>0</v>
      </c>
      <c r="AC73" s="14">
        <f t="shared" si="106"/>
        <v>0</v>
      </c>
      <c r="AD73" s="14">
        <f t="shared" si="106"/>
        <v>0</v>
      </c>
      <c r="AE73" s="14">
        <f t="shared" si="106"/>
        <v>0</v>
      </c>
      <c r="AF73" s="14">
        <f t="shared" si="106"/>
        <v>0</v>
      </c>
      <c r="AG73" s="14">
        <f t="shared" si="106"/>
        <v>0</v>
      </c>
      <c r="AH73" s="14">
        <f t="shared" si="106"/>
        <v>0</v>
      </c>
      <c r="AI73" s="14">
        <f t="shared" si="106"/>
        <v>0</v>
      </c>
      <c r="AJ73" s="14">
        <f t="shared" si="106"/>
        <v>0</v>
      </c>
      <c r="AK73" s="14">
        <f t="shared" si="106"/>
        <v>0</v>
      </c>
      <c r="AL73" s="14">
        <f t="shared" si="106"/>
        <v>0</v>
      </c>
      <c r="AM73" s="14">
        <f t="shared" si="106"/>
        <v>0</v>
      </c>
      <c r="AN73" s="14">
        <f t="shared" si="106"/>
        <v>0</v>
      </c>
      <c r="AO73" s="14">
        <f t="shared" si="106"/>
        <v>0</v>
      </c>
      <c r="AP73" s="14">
        <f t="shared" si="106"/>
        <v>0</v>
      </c>
      <c r="AQ73" s="14">
        <f t="shared" si="106"/>
        <v>0</v>
      </c>
      <c r="AR73" s="14">
        <f t="shared" si="106"/>
        <v>0</v>
      </c>
      <c r="AS73" s="14">
        <f t="shared" si="106"/>
        <v>0</v>
      </c>
      <c r="AT73" s="14">
        <f t="shared" ref="AT73:AV74" si="107">IF(AT32=1,AT32*$I32,)</f>
        <v>0</v>
      </c>
      <c r="AU73" s="14">
        <f t="shared" ref="AU73" si="108">IF(AU32=1,AU32*$I32,)</f>
        <v>0</v>
      </c>
      <c r="AV73" s="14">
        <f t="shared" si="107"/>
        <v>0</v>
      </c>
      <c r="AW73" s="24"/>
      <c r="AX73" s="24"/>
    </row>
    <row r="74" spans="1:90" x14ac:dyDescent="0.3">
      <c r="A74" s="88"/>
      <c r="B74" s="93"/>
      <c r="C74" s="93"/>
      <c r="D74" s="93"/>
      <c r="E74" s="93"/>
      <c r="F74" s="94"/>
      <c r="G74" s="35"/>
      <c r="H74" s="34"/>
      <c r="I74" s="35"/>
      <c r="J74" s="35"/>
      <c r="K74" s="25"/>
      <c r="M74" s="107"/>
      <c r="O74" s="18" t="str">
        <f t="shared" si="81"/>
        <v>Assistente al Dec</v>
      </c>
      <c r="P74" s="14">
        <f t="shared" si="106"/>
        <v>0</v>
      </c>
      <c r="Q74" s="14">
        <f t="shared" si="106"/>
        <v>0</v>
      </c>
      <c r="R74" s="14">
        <f t="shared" si="106"/>
        <v>0</v>
      </c>
      <c r="S74" s="14">
        <f t="shared" si="106"/>
        <v>0</v>
      </c>
      <c r="T74" s="14">
        <f t="shared" si="106"/>
        <v>0</v>
      </c>
      <c r="U74" s="14">
        <f t="shared" si="106"/>
        <v>0</v>
      </c>
      <c r="V74" s="14">
        <f t="shared" si="106"/>
        <v>0</v>
      </c>
      <c r="W74" s="14"/>
      <c r="X74" s="14"/>
      <c r="Y74" s="14"/>
      <c r="Z74" s="14"/>
      <c r="AA74" s="14">
        <f t="shared" si="106"/>
        <v>0</v>
      </c>
      <c r="AB74" s="14">
        <f t="shared" si="106"/>
        <v>0</v>
      </c>
      <c r="AC74" s="14">
        <f t="shared" si="106"/>
        <v>0</v>
      </c>
      <c r="AD74" s="14">
        <f t="shared" si="106"/>
        <v>0</v>
      </c>
      <c r="AE74" s="14">
        <f t="shared" si="106"/>
        <v>0</v>
      </c>
      <c r="AF74" s="14">
        <f t="shared" si="106"/>
        <v>0</v>
      </c>
      <c r="AG74" s="14">
        <f t="shared" si="106"/>
        <v>0</v>
      </c>
      <c r="AH74" s="14">
        <f t="shared" si="106"/>
        <v>0</v>
      </c>
      <c r="AI74" s="14">
        <f t="shared" si="106"/>
        <v>0</v>
      </c>
      <c r="AJ74" s="14">
        <f t="shared" si="106"/>
        <v>0</v>
      </c>
      <c r="AK74" s="14">
        <f t="shared" si="106"/>
        <v>0</v>
      </c>
      <c r="AL74" s="14">
        <f t="shared" si="106"/>
        <v>0</v>
      </c>
      <c r="AM74" s="14">
        <f t="shared" si="106"/>
        <v>0</v>
      </c>
      <c r="AN74" s="14">
        <f t="shared" si="106"/>
        <v>0</v>
      </c>
      <c r="AO74" s="14">
        <f t="shared" si="106"/>
        <v>0</v>
      </c>
      <c r="AP74" s="14">
        <f t="shared" si="106"/>
        <v>0</v>
      </c>
      <c r="AQ74" s="14">
        <f t="shared" si="106"/>
        <v>0</v>
      </c>
      <c r="AR74" s="14">
        <f t="shared" si="106"/>
        <v>0</v>
      </c>
      <c r="AS74" s="14">
        <f t="shared" si="106"/>
        <v>0</v>
      </c>
      <c r="AT74" s="14">
        <f t="shared" si="107"/>
        <v>0</v>
      </c>
      <c r="AU74" s="14">
        <f t="shared" ref="AU74" si="109">IF(AU33=1,AU33*$I33,)</f>
        <v>0</v>
      </c>
      <c r="AV74" s="14">
        <f t="shared" si="107"/>
        <v>0</v>
      </c>
      <c r="AW74" s="24"/>
      <c r="AX74" s="24"/>
    </row>
    <row r="75" spans="1:90" x14ac:dyDescent="0.3">
      <c r="A75" s="35"/>
      <c r="B75" s="95"/>
      <c r="C75" s="95"/>
      <c r="D75" s="95"/>
      <c r="E75" s="95"/>
      <c r="F75" s="94"/>
      <c r="G75" s="95"/>
      <c r="H75" s="34"/>
      <c r="I75" s="35"/>
      <c r="J75" s="35"/>
      <c r="K75" s="25"/>
      <c r="M75" s="107"/>
      <c r="O75" s="20" t="str">
        <f t="shared" ref="O75" si="110">O34</f>
        <v xml:space="preserve">verifica tecnica delle attività </v>
      </c>
      <c r="P75" s="14">
        <f t="shared" ref="P75:V79" si="111">IF(P34=1,P34*$I34,)</f>
        <v>0</v>
      </c>
      <c r="Q75" s="14">
        <f t="shared" si="111"/>
        <v>0</v>
      </c>
      <c r="R75" s="14">
        <f t="shared" si="111"/>
        <v>0</v>
      </c>
      <c r="S75" s="14">
        <f t="shared" si="111"/>
        <v>0</v>
      </c>
      <c r="T75" s="14">
        <f t="shared" si="111"/>
        <v>0</v>
      </c>
      <c r="U75" s="14">
        <f t="shared" si="111"/>
        <v>0</v>
      </c>
      <c r="V75" s="14">
        <f t="shared" si="111"/>
        <v>0</v>
      </c>
      <c r="W75" s="14"/>
      <c r="X75" s="14"/>
      <c r="Y75" s="14"/>
      <c r="Z75" s="14"/>
      <c r="AA75" s="14">
        <f t="shared" ref="AA75:AS75" si="112">IF(AA34=1,AA34*$I34,)</f>
        <v>0</v>
      </c>
      <c r="AB75" s="14">
        <f t="shared" si="112"/>
        <v>0</v>
      </c>
      <c r="AC75" s="14">
        <f t="shared" si="112"/>
        <v>0</v>
      </c>
      <c r="AD75" s="14">
        <f t="shared" si="112"/>
        <v>0</v>
      </c>
      <c r="AE75" s="14">
        <f t="shared" si="112"/>
        <v>0</v>
      </c>
      <c r="AF75" s="14">
        <f t="shared" si="112"/>
        <v>0</v>
      </c>
      <c r="AG75" s="14">
        <f t="shared" si="112"/>
        <v>0</v>
      </c>
      <c r="AH75" s="14">
        <f t="shared" si="112"/>
        <v>0</v>
      </c>
      <c r="AI75" s="14">
        <f t="shared" si="112"/>
        <v>0</v>
      </c>
      <c r="AJ75" s="14">
        <f t="shared" si="112"/>
        <v>0</v>
      </c>
      <c r="AK75" s="14">
        <f t="shared" si="112"/>
        <v>0</v>
      </c>
      <c r="AL75" s="14">
        <f t="shared" si="112"/>
        <v>0</v>
      </c>
      <c r="AM75" s="14">
        <f t="shared" si="112"/>
        <v>0</v>
      </c>
      <c r="AN75" s="14">
        <f t="shared" si="112"/>
        <v>0</v>
      </c>
      <c r="AO75" s="14">
        <f t="shared" si="112"/>
        <v>0</v>
      </c>
      <c r="AP75" s="14">
        <f t="shared" si="112"/>
        <v>0</v>
      </c>
      <c r="AQ75" s="14">
        <f t="shared" si="112"/>
        <v>0</v>
      </c>
      <c r="AR75" s="14">
        <f t="shared" si="112"/>
        <v>0</v>
      </c>
      <c r="AS75" s="14">
        <f t="shared" si="112"/>
        <v>0</v>
      </c>
      <c r="AT75" s="14">
        <f t="shared" ref="AT75:AV75" si="113">IF(AT34=1,AT34*$I34,)</f>
        <v>0</v>
      </c>
      <c r="AU75" s="14">
        <f t="shared" ref="AU75" si="114">IF(AU34=1,AU34*$I34,)</f>
        <v>0</v>
      </c>
      <c r="AV75" s="14">
        <f t="shared" si="113"/>
        <v>0</v>
      </c>
      <c r="AW75" s="24"/>
      <c r="AX75" s="24"/>
    </row>
    <row r="76" spans="1:90" x14ac:dyDescent="0.3">
      <c r="A76" s="35"/>
      <c r="B76" s="95"/>
      <c r="C76" s="95"/>
      <c r="D76" s="95"/>
      <c r="E76" s="95"/>
      <c r="F76" s="94"/>
      <c r="G76" s="95"/>
      <c r="H76" s="34"/>
      <c r="I76" s="35"/>
      <c r="J76" s="35"/>
      <c r="K76" s="25"/>
      <c r="M76" s="1"/>
      <c r="O76" s="33" t="str">
        <f>O35</f>
        <v>Proposte d'ordine e ordine</v>
      </c>
      <c r="P76" s="14">
        <f t="shared" si="111"/>
        <v>0</v>
      </c>
      <c r="Q76" s="14">
        <f t="shared" si="111"/>
        <v>0</v>
      </c>
      <c r="R76" s="14">
        <f t="shared" si="111"/>
        <v>0</v>
      </c>
      <c r="S76" s="14">
        <f t="shared" si="111"/>
        <v>0</v>
      </c>
      <c r="T76" s="14">
        <f t="shared" si="111"/>
        <v>0</v>
      </c>
      <c r="U76" s="14">
        <f t="shared" si="111"/>
        <v>0</v>
      </c>
      <c r="V76" s="14">
        <f t="shared" si="111"/>
        <v>0</v>
      </c>
      <c r="W76" s="14"/>
      <c r="X76" s="14"/>
      <c r="Y76" s="14"/>
      <c r="Z76" s="14"/>
      <c r="AA76" s="14">
        <f t="shared" ref="AA76:AS76" si="115">IF(AA35=1,AA35*$I35,)</f>
        <v>0</v>
      </c>
      <c r="AB76" s="14">
        <f t="shared" si="115"/>
        <v>0</v>
      </c>
      <c r="AC76" s="14">
        <f t="shared" si="115"/>
        <v>0</v>
      </c>
      <c r="AD76" s="14">
        <f t="shared" si="115"/>
        <v>0</v>
      </c>
      <c r="AE76" s="14">
        <f t="shared" si="115"/>
        <v>0</v>
      </c>
      <c r="AF76" s="14">
        <f t="shared" si="115"/>
        <v>0</v>
      </c>
      <c r="AG76" s="14">
        <f t="shared" si="115"/>
        <v>0</v>
      </c>
      <c r="AH76" s="14">
        <f t="shared" si="115"/>
        <v>0</v>
      </c>
      <c r="AI76" s="14">
        <f t="shared" si="115"/>
        <v>0</v>
      </c>
      <c r="AJ76" s="14">
        <f t="shared" si="115"/>
        <v>0</v>
      </c>
      <c r="AK76" s="14">
        <f t="shared" si="115"/>
        <v>0</v>
      </c>
      <c r="AL76" s="14">
        <f t="shared" si="115"/>
        <v>0</v>
      </c>
      <c r="AM76" s="14">
        <f t="shared" si="115"/>
        <v>0</v>
      </c>
      <c r="AN76" s="14">
        <f t="shared" si="115"/>
        <v>0</v>
      </c>
      <c r="AO76" s="14">
        <f t="shared" si="115"/>
        <v>0</v>
      </c>
      <c r="AP76" s="14">
        <f t="shared" si="115"/>
        <v>0</v>
      </c>
      <c r="AQ76" s="14">
        <f t="shared" si="115"/>
        <v>0</v>
      </c>
      <c r="AR76" s="14">
        <f t="shared" si="115"/>
        <v>0</v>
      </c>
      <c r="AS76" s="14">
        <f t="shared" si="115"/>
        <v>0</v>
      </c>
      <c r="AT76" s="14">
        <f t="shared" ref="AT76:AV76" si="116">IF(AT35=1,AT35*$I35,)</f>
        <v>0</v>
      </c>
      <c r="AU76" s="14">
        <f t="shared" ref="AU76" si="117">IF(AU35=1,AU35*$I35,)</f>
        <v>0</v>
      </c>
      <c r="AV76" s="14">
        <f t="shared" si="116"/>
        <v>0</v>
      </c>
      <c r="AW76" s="24"/>
      <c r="AX76" s="24"/>
    </row>
    <row r="77" spans="1:90" x14ac:dyDescent="0.3">
      <c r="A77" s="96"/>
      <c r="B77" s="97"/>
      <c r="C77" s="97"/>
      <c r="D77" s="97"/>
      <c r="E77" s="97"/>
      <c r="F77" s="94"/>
      <c r="G77" s="95"/>
      <c r="H77" s="34"/>
      <c r="I77" s="35"/>
      <c r="J77" s="35"/>
      <c r="K77" s="25"/>
      <c r="M77" s="1"/>
      <c r="O77" s="22" t="str">
        <f>O36</f>
        <v>Rapportini e liquidazione fatture</v>
      </c>
      <c r="P77" s="14">
        <f t="shared" si="111"/>
        <v>0</v>
      </c>
      <c r="Q77" s="14">
        <f t="shared" si="111"/>
        <v>0</v>
      </c>
      <c r="R77" s="14">
        <f t="shared" si="111"/>
        <v>0</v>
      </c>
      <c r="S77" s="14">
        <f t="shared" si="111"/>
        <v>0</v>
      </c>
      <c r="T77" s="14">
        <f t="shared" si="111"/>
        <v>0</v>
      </c>
      <c r="U77" s="14">
        <f t="shared" si="111"/>
        <v>0</v>
      </c>
      <c r="V77" s="14">
        <f t="shared" si="111"/>
        <v>0</v>
      </c>
      <c r="W77" s="14"/>
      <c r="X77" s="14"/>
      <c r="Y77" s="14"/>
      <c r="Z77" s="14"/>
      <c r="AA77" s="14">
        <f t="shared" ref="AA77:AS77" si="118">IF(AA36=1,AA36*$I36,)</f>
        <v>0</v>
      </c>
      <c r="AB77" s="14">
        <f t="shared" si="118"/>
        <v>0</v>
      </c>
      <c r="AC77" s="14">
        <f t="shared" si="118"/>
        <v>0</v>
      </c>
      <c r="AD77" s="14">
        <f t="shared" si="118"/>
        <v>0</v>
      </c>
      <c r="AE77" s="14">
        <f t="shared" si="118"/>
        <v>0</v>
      </c>
      <c r="AF77" s="14">
        <f t="shared" si="118"/>
        <v>0</v>
      </c>
      <c r="AG77" s="14">
        <f t="shared" si="118"/>
        <v>0</v>
      </c>
      <c r="AH77" s="14">
        <f t="shared" si="118"/>
        <v>0</v>
      </c>
      <c r="AI77" s="14">
        <f t="shared" si="118"/>
        <v>0</v>
      </c>
      <c r="AJ77" s="14">
        <f t="shared" si="118"/>
        <v>0</v>
      </c>
      <c r="AK77" s="14">
        <f t="shared" si="118"/>
        <v>0</v>
      </c>
      <c r="AL77" s="14">
        <f t="shared" si="118"/>
        <v>0</v>
      </c>
      <c r="AM77" s="14">
        <f t="shared" si="118"/>
        <v>0</v>
      </c>
      <c r="AN77" s="14">
        <f t="shared" si="118"/>
        <v>0</v>
      </c>
      <c r="AO77" s="14">
        <f t="shared" si="118"/>
        <v>0</v>
      </c>
      <c r="AP77" s="14">
        <f t="shared" si="118"/>
        <v>0</v>
      </c>
      <c r="AQ77" s="14">
        <f t="shared" si="118"/>
        <v>0</v>
      </c>
      <c r="AR77" s="14">
        <f t="shared" si="118"/>
        <v>0</v>
      </c>
      <c r="AS77" s="14">
        <f t="shared" si="118"/>
        <v>0</v>
      </c>
      <c r="AT77" s="14">
        <f t="shared" ref="AT77:AV77" si="119">IF(AT36=1,AT36*$I36,)</f>
        <v>0</v>
      </c>
      <c r="AU77" s="14">
        <f t="shared" ref="AU77" si="120">IF(AU36=1,AU36*$I36,)</f>
        <v>0</v>
      </c>
      <c r="AV77" s="14">
        <f t="shared" si="119"/>
        <v>0</v>
      </c>
      <c r="AW77" s="24"/>
      <c r="AX77" s="24"/>
    </row>
    <row r="78" spans="1:90" x14ac:dyDescent="0.3">
      <c r="A78" s="88"/>
      <c r="B78" s="95"/>
      <c r="C78" s="95"/>
      <c r="D78" s="93"/>
      <c r="E78" s="93"/>
      <c r="F78" s="95"/>
      <c r="G78" s="35"/>
      <c r="H78" s="34"/>
      <c r="I78" s="35"/>
      <c r="J78" s="35"/>
      <c r="K78" s="25"/>
      <c r="O78" s="33" t="str">
        <f>O37</f>
        <v>Obblighi informativi ANAC</v>
      </c>
      <c r="P78" s="14">
        <f t="shared" si="111"/>
        <v>0</v>
      </c>
      <c r="Q78" s="14">
        <f t="shared" si="111"/>
        <v>0</v>
      </c>
      <c r="R78" s="14">
        <f t="shared" si="111"/>
        <v>0</v>
      </c>
      <c r="S78" s="14">
        <f t="shared" si="111"/>
        <v>0</v>
      </c>
      <c r="T78" s="14">
        <f t="shared" si="111"/>
        <v>0</v>
      </c>
      <c r="U78" s="14">
        <f t="shared" si="111"/>
        <v>0</v>
      </c>
      <c r="V78" s="14">
        <f t="shared" si="111"/>
        <v>0</v>
      </c>
      <c r="W78" s="14"/>
      <c r="X78" s="14"/>
      <c r="Y78" s="14"/>
      <c r="Z78" s="14"/>
      <c r="AA78" s="14">
        <f t="shared" ref="AA78:AS78" si="121">IF(AA37=1,AA37*$I37,)</f>
        <v>0</v>
      </c>
      <c r="AB78" s="14">
        <f t="shared" si="121"/>
        <v>0</v>
      </c>
      <c r="AC78" s="14">
        <f t="shared" si="121"/>
        <v>0</v>
      </c>
      <c r="AD78" s="14">
        <f t="shared" si="121"/>
        <v>0</v>
      </c>
      <c r="AE78" s="14">
        <f t="shared" si="121"/>
        <v>0</v>
      </c>
      <c r="AF78" s="14">
        <f t="shared" si="121"/>
        <v>0</v>
      </c>
      <c r="AG78" s="14">
        <f t="shared" si="121"/>
        <v>0</v>
      </c>
      <c r="AH78" s="14">
        <f t="shared" si="121"/>
        <v>0</v>
      </c>
      <c r="AI78" s="14">
        <f t="shared" si="121"/>
        <v>0</v>
      </c>
      <c r="AJ78" s="14">
        <f t="shared" si="121"/>
        <v>0</v>
      </c>
      <c r="AK78" s="14">
        <f t="shared" si="121"/>
        <v>0</v>
      </c>
      <c r="AL78" s="14">
        <f t="shared" si="121"/>
        <v>0</v>
      </c>
      <c r="AM78" s="14">
        <f t="shared" si="121"/>
        <v>0</v>
      </c>
      <c r="AN78" s="14">
        <f t="shared" si="121"/>
        <v>0</v>
      </c>
      <c r="AO78" s="14">
        <f t="shared" si="121"/>
        <v>0</v>
      </c>
      <c r="AP78" s="14">
        <f t="shared" si="121"/>
        <v>0</v>
      </c>
      <c r="AQ78" s="14">
        <f t="shared" si="121"/>
        <v>0</v>
      </c>
      <c r="AR78" s="14">
        <f t="shared" si="121"/>
        <v>0</v>
      </c>
      <c r="AS78" s="14">
        <f t="shared" si="121"/>
        <v>0</v>
      </c>
      <c r="AT78" s="14">
        <f t="shared" ref="AT78:AV78" si="122">IF(AT37=1,AT37*$I37,)</f>
        <v>0</v>
      </c>
      <c r="AU78" s="14">
        <f t="shared" ref="AU78" si="123">IF(AU37=1,AU37*$I37,)</f>
        <v>0</v>
      </c>
      <c r="AV78" s="14">
        <f t="shared" si="122"/>
        <v>0</v>
      </c>
      <c r="AW78" s="24"/>
      <c r="AX78" s="24"/>
    </row>
    <row r="79" spans="1:90" x14ac:dyDescent="0.3">
      <c r="A79" s="36"/>
      <c r="B79" s="95"/>
      <c r="C79" s="95"/>
      <c r="D79" s="95"/>
      <c r="E79" s="95"/>
      <c r="F79" s="95"/>
      <c r="G79" s="95"/>
      <c r="H79" s="34"/>
      <c r="I79" s="35"/>
      <c r="J79" s="35"/>
      <c r="K79" s="25"/>
      <c r="O79" s="33" t="str">
        <f>O38</f>
        <v>Verifiche propedeutiche e pagamento fatture URFP</v>
      </c>
      <c r="P79" s="14">
        <f t="shared" si="111"/>
        <v>0</v>
      </c>
      <c r="Q79" s="14">
        <f t="shared" si="111"/>
        <v>0</v>
      </c>
      <c r="R79" s="14">
        <f t="shared" si="111"/>
        <v>0</v>
      </c>
      <c r="S79" s="14">
        <f t="shared" si="111"/>
        <v>0</v>
      </c>
      <c r="T79" s="14">
        <f t="shared" si="111"/>
        <v>0</v>
      </c>
      <c r="U79" s="14">
        <f t="shared" si="111"/>
        <v>0</v>
      </c>
      <c r="V79" s="14">
        <f t="shared" si="111"/>
        <v>0</v>
      </c>
      <c r="W79" s="14"/>
      <c r="X79" s="14"/>
      <c r="Y79" s="14"/>
      <c r="Z79" s="14"/>
      <c r="AA79" s="14">
        <f t="shared" ref="AA79:AS79" si="124">IF(AA38=1,AA38*$I38,)</f>
        <v>0</v>
      </c>
      <c r="AB79" s="14">
        <f t="shared" si="124"/>
        <v>0</v>
      </c>
      <c r="AC79" s="14">
        <f t="shared" si="124"/>
        <v>0</v>
      </c>
      <c r="AD79" s="14">
        <f t="shared" si="124"/>
        <v>0</v>
      </c>
      <c r="AE79" s="14">
        <f t="shared" si="124"/>
        <v>0</v>
      </c>
      <c r="AF79" s="14">
        <f t="shared" si="124"/>
        <v>0</v>
      </c>
      <c r="AG79" s="14">
        <f t="shared" si="124"/>
        <v>0</v>
      </c>
      <c r="AH79" s="14">
        <f t="shared" si="124"/>
        <v>0</v>
      </c>
      <c r="AI79" s="14">
        <f t="shared" si="124"/>
        <v>0</v>
      </c>
      <c r="AJ79" s="14">
        <f t="shared" si="124"/>
        <v>0</v>
      </c>
      <c r="AK79" s="14">
        <f t="shared" si="124"/>
        <v>0</v>
      </c>
      <c r="AL79" s="14">
        <f t="shared" si="124"/>
        <v>0</v>
      </c>
      <c r="AM79" s="14">
        <f t="shared" si="124"/>
        <v>0</v>
      </c>
      <c r="AN79" s="14">
        <f t="shared" si="124"/>
        <v>0</v>
      </c>
      <c r="AO79" s="14">
        <f t="shared" si="124"/>
        <v>0</v>
      </c>
      <c r="AP79" s="14">
        <f t="shared" si="124"/>
        <v>0</v>
      </c>
      <c r="AQ79" s="14">
        <f t="shared" si="124"/>
        <v>0</v>
      </c>
      <c r="AR79" s="14">
        <f t="shared" si="124"/>
        <v>0</v>
      </c>
      <c r="AS79" s="14">
        <f t="shared" si="124"/>
        <v>0</v>
      </c>
      <c r="AT79" s="14">
        <f t="shared" ref="AT79:AV79" si="125">IF(AT38=1,AT38*$I38,)</f>
        <v>0</v>
      </c>
      <c r="AU79" s="14">
        <f t="shared" ref="AU79" si="126">IF(AU38=1,AU38*$I38,)</f>
        <v>0</v>
      </c>
      <c r="AV79" s="14">
        <f t="shared" si="125"/>
        <v>0</v>
      </c>
      <c r="AW79" s="24"/>
      <c r="AX79" s="24"/>
    </row>
    <row r="80" spans="1:90" ht="43.2" x14ac:dyDescent="0.3">
      <c r="A80" s="35"/>
      <c r="B80" s="35"/>
      <c r="C80" s="35"/>
      <c r="D80" s="35"/>
      <c r="E80" s="35"/>
      <c r="F80" s="35"/>
      <c r="G80" s="35"/>
      <c r="H80" s="34"/>
      <c r="I80" s="35"/>
      <c r="J80" s="35"/>
      <c r="K80" s="25"/>
      <c r="M80" s="107"/>
      <c r="O80" s="16" t="str">
        <f>+A39</f>
        <v>5.FASE COLLAUDO/VERIFICA REGOLARE ESECUZIONE 22%
Fino al 22%</v>
      </c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24"/>
      <c r="AX80" s="24"/>
    </row>
    <row r="81" spans="1:50" x14ac:dyDescent="0.3">
      <c r="A81" s="35"/>
      <c r="B81" s="95"/>
      <c r="C81" s="95"/>
      <c r="D81" s="95"/>
      <c r="E81" s="95"/>
      <c r="F81" s="94"/>
      <c r="G81" s="95"/>
      <c r="H81" s="34"/>
      <c r="I81" s="35"/>
      <c r="J81" s="35"/>
      <c r="K81" s="25"/>
      <c r="M81" s="107"/>
      <c r="O81" s="20" t="str">
        <f>+A40</f>
        <v>DEC</v>
      </c>
      <c r="P81" s="14">
        <f t="shared" ref="P81:V81" si="127">IF(P40=1,P40*$I40,)</f>
        <v>0</v>
      </c>
      <c r="Q81" s="14">
        <f t="shared" si="127"/>
        <v>0</v>
      </c>
      <c r="R81" s="14">
        <f t="shared" si="127"/>
        <v>0</v>
      </c>
      <c r="S81" s="14">
        <f t="shared" si="127"/>
        <v>0</v>
      </c>
      <c r="T81" s="14">
        <f t="shared" si="127"/>
        <v>0</v>
      </c>
      <c r="U81" s="14">
        <f t="shared" si="127"/>
        <v>0</v>
      </c>
      <c r="V81" s="14">
        <f t="shared" si="127"/>
        <v>0</v>
      </c>
      <c r="W81" s="14"/>
      <c r="X81" s="14"/>
      <c r="Y81" s="14"/>
      <c r="Z81" s="14"/>
      <c r="AA81" s="14">
        <f t="shared" ref="AA81:AS81" si="128">IF(AA40=1,AA40*$I40,)</f>
        <v>0</v>
      </c>
      <c r="AB81" s="14">
        <f t="shared" si="128"/>
        <v>0</v>
      </c>
      <c r="AC81" s="14">
        <f t="shared" si="128"/>
        <v>0</v>
      </c>
      <c r="AD81" s="14">
        <f t="shared" si="128"/>
        <v>0</v>
      </c>
      <c r="AE81" s="14">
        <f t="shared" si="128"/>
        <v>0</v>
      </c>
      <c r="AF81" s="14">
        <f t="shared" si="128"/>
        <v>0</v>
      </c>
      <c r="AG81" s="14">
        <f t="shared" si="128"/>
        <v>0</v>
      </c>
      <c r="AH81" s="14">
        <f t="shared" si="128"/>
        <v>0</v>
      </c>
      <c r="AI81" s="14">
        <f t="shared" si="128"/>
        <v>0</v>
      </c>
      <c r="AJ81" s="14">
        <f t="shared" si="128"/>
        <v>0</v>
      </c>
      <c r="AK81" s="14">
        <f t="shared" si="128"/>
        <v>0</v>
      </c>
      <c r="AL81" s="14">
        <f t="shared" si="128"/>
        <v>0</v>
      </c>
      <c r="AM81" s="14">
        <f t="shared" si="128"/>
        <v>0</v>
      </c>
      <c r="AN81" s="14">
        <f t="shared" si="128"/>
        <v>0</v>
      </c>
      <c r="AO81" s="14">
        <f t="shared" si="128"/>
        <v>0</v>
      </c>
      <c r="AP81" s="14">
        <f t="shared" si="128"/>
        <v>0</v>
      </c>
      <c r="AQ81" s="14">
        <f t="shared" si="128"/>
        <v>0</v>
      </c>
      <c r="AR81" s="14">
        <f t="shared" si="128"/>
        <v>0</v>
      </c>
      <c r="AS81" s="14">
        <f t="shared" si="128"/>
        <v>0</v>
      </c>
      <c r="AT81" s="14">
        <f t="shared" ref="AT81:AV81" si="129">IF(AT40=1,AT40*$I40,)</f>
        <v>0</v>
      </c>
      <c r="AU81" s="14">
        <f t="shared" ref="AU81" si="130">IF(AU40=1,AU40*$I40,)</f>
        <v>0</v>
      </c>
      <c r="AV81" s="14">
        <f t="shared" si="129"/>
        <v>0</v>
      </c>
      <c r="AW81" s="24"/>
      <c r="AX81" s="24"/>
    </row>
    <row r="82" spans="1:50" x14ac:dyDescent="0.3">
      <c r="A82" s="35"/>
      <c r="B82" s="95"/>
      <c r="C82" s="95"/>
      <c r="D82" s="95"/>
      <c r="E82" s="95"/>
      <c r="F82" s="94"/>
      <c r="G82" s="95"/>
      <c r="H82" s="34"/>
      <c r="I82" s="35"/>
      <c r="J82" s="35"/>
      <c r="K82" s="25"/>
      <c r="M82" s="1"/>
      <c r="O82" s="33" t="str">
        <f>+A41</f>
        <v>Collaudatore</v>
      </c>
      <c r="P82" s="14">
        <f t="shared" ref="P82:V82" si="131">IF(P41=1,P41*$I41,)</f>
        <v>0</v>
      </c>
      <c r="Q82" s="14">
        <f t="shared" si="131"/>
        <v>0</v>
      </c>
      <c r="R82" s="14">
        <f t="shared" si="131"/>
        <v>0</v>
      </c>
      <c r="S82" s="14">
        <f t="shared" si="131"/>
        <v>0</v>
      </c>
      <c r="T82" s="14">
        <f t="shared" si="131"/>
        <v>0</v>
      </c>
      <c r="U82" s="14">
        <f t="shared" si="131"/>
        <v>0</v>
      </c>
      <c r="V82" s="14">
        <f t="shared" si="131"/>
        <v>0</v>
      </c>
      <c r="W82" s="14"/>
      <c r="X82" s="14"/>
      <c r="Y82" s="14"/>
      <c r="Z82" s="14"/>
      <c r="AA82" s="14">
        <f t="shared" ref="AA82:AS82" si="132">IF(AA41=1,AA41*$I41,)</f>
        <v>0</v>
      </c>
      <c r="AB82" s="14">
        <f t="shared" si="132"/>
        <v>0</v>
      </c>
      <c r="AC82" s="14">
        <f t="shared" si="132"/>
        <v>0</v>
      </c>
      <c r="AD82" s="14">
        <f t="shared" si="132"/>
        <v>0</v>
      </c>
      <c r="AE82" s="14">
        <f t="shared" si="132"/>
        <v>0</v>
      </c>
      <c r="AF82" s="14">
        <f t="shared" si="132"/>
        <v>0</v>
      </c>
      <c r="AG82" s="14">
        <f t="shared" si="132"/>
        <v>0</v>
      </c>
      <c r="AH82" s="14">
        <f t="shared" si="132"/>
        <v>0</v>
      </c>
      <c r="AI82" s="14">
        <f t="shared" si="132"/>
        <v>0</v>
      </c>
      <c r="AJ82" s="14">
        <f t="shared" si="132"/>
        <v>0</v>
      </c>
      <c r="AK82" s="14">
        <f t="shared" si="132"/>
        <v>0</v>
      </c>
      <c r="AL82" s="14">
        <f t="shared" si="132"/>
        <v>0</v>
      </c>
      <c r="AM82" s="14">
        <f t="shared" si="132"/>
        <v>0</v>
      </c>
      <c r="AN82" s="14">
        <f t="shared" si="132"/>
        <v>0</v>
      </c>
      <c r="AO82" s="14">
        <f t="shared" si="132"/>
        <v>0</v>
      </c>
      <c r="AP82" s="14">
        <f t="shared" si="132"/>
        <v>0</v>
      </c>
      <c r="AQ82" s="14">
        <f t="shared" si="132"/>
        <v>0</v>
      </c>
      <c r="AR82" s="14">
        <f t="shared" si="132"/>
        <v>0</v>
      </c>
      <c r="AS82" s="14">
        <f t="shared" si="132"/>
        <v>0</v>
      </c>
      <c r="AT82" s="14">
        <f t="shared" ref="AT82:AV82" si="133">IF(AT41=1,AT41*$I41,)</f>
        <v>0</v>
      </c>
      <c r="AU82" s="14">
        <f t="shared" ref="AU82" si="134">IF(AU41=1,AU41*$I41,)</f>
        <v>0</v>
      </c>
      <c r="AV82" s="14">
        <f t="shared" si="133"/>
        <v>0</v>
      </c>
      <c r="AW82" s="24"/>
      <c r="AX82" s="24"/>
    </row>
    <row r="83" spans="1:50" ht="28.8" x14ac:dyDescent="0.3">
      <c r="B83" s="26"/>
      <c r="C83" s="26"/>
      <c r="D83" s="26"/>
      <c r="E83" s="26"/>
      <c r="F83" s="26"/>
      <c r="G83" s="26"/>
      <c r="H83" s="125"/>
      <c r="I83" s="26"/>
      <c r="J83" s="25"/>
      <c r="K83" s="25"/>
      <c r="O83" s="33" t="str">
        <f>O42</f>
        <v>Verifica di conformità (per gare superiori a 215.000 euro è una figura interna diversa dai precedenti collaboratori)</v>
      </c>
      <c r="P83" s="14">
        <f t="shared" ref="P83:V83" si="135">IF(P42=1,P42*$I42,)</f>
        <v>0</v>
      </c>
      <c r="Q83" s="14">
        <f t="shared" si="135"/>
        <v>0</v>
      </c>
      <c r="R83" s="14">
        <f t="shared" si="135"/>
        <v>0</v>
      </c>
      <c r="S83" s="14">
        <f t="shared" si="135"/>
        <v>0</v>
      </c>
      <c r="T83" s="14">
        <f t="shared" si="135"/>
        <v>0</v>
      </c>
      <c r="U83" s="14">
        <f t="shared" si="135"/>
        <v>0</v>
      </c>
      <c r="V83" s="14">
        <f t="shared" si="135"/>
        <v>0</v>
      </c>
      <c r="W83" s="14"/>
      <c r="X83" s="14"/>
      <c r="Y83" s="14"/>
      <c r="Z83" s="14"/>
      <c r="AA83" s="14">
        <f t="shared" ref="AA83:AS83" si="136">IF(AA42=1,AA42*$I42,)</f>
        <v>0</v>
      </c>
      <c r="AB83" s="14">
        <f t="shared" si="136"/>
        <v>0</v>
      </c>
      <c r="AC83" s="14">
        <f t="shared" si="136"/>
        <v>0</v>
      </c>
      <c r="AD83" s="14">
        <f t="shared" si="136"/>
        <v>0</v>
      </c>
      <c r="AE83" s="14">
        <f t="shared" si="136"/>
        <v>0</v>
      </c>
      <c r="AF83" s="14">
        <f t="shared" si="136"/>
        <v>0</v>
      </c>
      <c r="AG83" s="14">
        <f t="shared" si="136"/>
        <v>0</v>
      </c>
      <c r="AH83" s="14">
        <f t="shared" si="136"/>
        <v>0</v>
      </c>
      <c r="AI83" s="14">
        <f t="shared" si="136"/>
        <v>0</v>
      </c>
      <c r="AJ83" s="14">
        <f t="shared" si="136"/>
        <v>0</v>
      </c>
      <c r="AK83" s="14">
        <f t="shared" si="136"/>
        <v>0</v>
      </c>
      <c r="AL83" s="14">
        <f t="shared" si="136"/>
        <v>0</v>
      </c>
      <c r="AM83" s="14">
        <f t="shared" si="136"/>
        <v>0</v>
      </c>
      <c r="AN83" s="14">
        <f t="shared" si="136"/>
        <v>0</v>
      </c>
      <c r="AO83" s="14">
        <f t="shared" si="136"/>
        <v>0</v>
      </c>
      <c r="AP83" s="14">
        <f t="shared" si="136"/>
        <v>0</v>
      </c>
      <c r="AQ83" s="14">
        <f t="shared" si="136"/>
        <v>0</v>
      </c>
      <c r="AR83" s="14">
        <f t="shared" si="136"/>
        <v>0</v>
      </c>
      <c r="AS83" s="14">
        <f t="shared" si="136"/>
        <v>0</v>
      </c>
      <c r="AT83" s="14">
        <f t="shared" ref="AT83:AV83" si="137">IF(AT42=1,AT42*$I42,)</f>
        <v>0</v>
      </c>
      <c r="AU83" s="14">
        <f t="shared" ref="AU83" si="138">IF(AU42=1,AU42*$I42,)</f>
        <v>0</v>
      </c>
      <c r="AV83" s="14">
        <f t="shared" si="137"/>
        <v>0</v>
      </c>
    </row>
    <row r="84" spans="1:50" x14ac:dyDescent="0.3">
      <c r="B84" s="26"/>
      <c r="C84" s="26"/>
      <c r="D84" s="26"/>
      <c r="E84" s="26"/>
      <c r="F84" s="26"/>
      <c r="G84" s="26"/>
      <c r="H84" s="125"/>
      <c r="I84" s="26"/>
      <c r="J84" s="25"/>
      <c r="K84" s="25"/>
    </row>
    <row r="85" spans="1:50" x14ac:dyDescent="0.3">
      <c r="B85" s="26"/>
      <c r="C85" s="26"/>
      <c r="D85" s="26"/>
      <c r="E85" s="26"/>
      <c r="F85" s="26"/>
      <c r="G85" s="26"/>
      <c r="H85" s="125"/>
      <c r="I85" s="26"/>
      <c r="J85" s="25"/>
      <c r="K85" s="25"/>
    </row>
    <row r="86" spans="1:50" x14ac:dyDescent="0.3">
      <c r="A86" s="26"/>
      <c r="B86" s="26"/>
      <c r="C86" s="26"/>
      <c r="D86" s="26"/>
      <c r="E86" s="26"/>
      <c r="F86" s="26"/>
      <c r="G86" s="26"/>
      <c r="H86" s="125"/>
      <c r="I86" s="26"/>
      <c r="J86" s="25"/>
      <c r="K86" s="25"/>
    </row>
  </sheetData>
  <sheetProtection sheet="1" selectLockedCells="1"/>
  <protectedRanges>
    <protectedRange sqref="AV42" name="Intervallo12"/>
    <protectedRange sqref="AA35:AR41" name="Intervallo11"/>
    <protectedRange sqref="AA21:AR29" name="Intervallo10"/>
    <protectedRange sqref="Q41:Z41 Q34:Z34" name="Intervallo9"/>
    <protectedRange sqref="AS40 AS32:AU33" name="Intervallo8"/>
    <protectedRange sqref="AA21:AR29" name="Intervallo7"/>
    <protectedRange sqref="Q17:Z20" name="Intervallo6"/>
    <protectedRange sqref="AA8:AR8" name="Intervallo5"/>
    <protectedRange sqref="P6 Q7:Z7" name="Intervallo4"/>
    <protectedRange sqref="A49 E30 F35:F39 F15:F30" name="Intervallo2"/>
    <protectedRange sqref="J1:J2 A2:A3 G1:G2 D3:E3 A48 D1:D2 H3 K3" name="Intervallo1"/>
    <protectedRange sqref="H17:H30 H10 H32:H42" name="Intervallo3"/>
  </protectedRanges>
  <dataConsolidate/>
  <mergeCells count="9">
    <mergeCell ref="B15:B16"/>
    <mergeCell ref="E15:E16"/>
    <mergeCell ref="AA3:AR3"/>
    <mergeCell ref="C35:C38"/>
    <mergeCell ref="D35:D38"/>
    <mergeCell ref="E35:E38"/>
    <mergeCell ref="D15:D16"/>
    <mergeCell ref="C15:C16"/>
    <mergeCell ref="Q3:Z3"/>
  </mergeCells>
  <conditionalFormatting sqref="M42:M45 O9:AT9 AV9 M6:M13 M15:M38">
    <cfRule type="cellIs" dxfId="17" priority="21" operator="lessThan">
      <formula>0</formula>
    </cfRule>
    <cfRule type="cellIs" dxfId="16" priority="22" operator="lessThan">
      <formula>0</formula>
    </cfRule>
  </conditionalFormatting>
  <conditionalFormatting sqref="T1">
    <cfRule type="cellIs" dxfId="15" priority="13" operator="equal">
      <formula>FALSE</formula>
    </cfRule>
  </conditionalFormatting>
  <conditionalFormatting sqref="E15:E29 E6:E8 E31:E38 E40:E42">
    <cfRule type="cellIs" dxfId="14" priority="11" operator="notEqual">
      <formula>1</formula>
    </cfRule>
    <cfRule type="cellIs" dxfId="13" priority="12" operator="greaterThan">
      <formula>1</formula>
    </cfRule>
  </conditionalFormatting>
  <conditionalFormatting sqref="E10:E13">
    <cfRule type="cellIs" dxfId="12" priority="7" operator="notEqual">
      <formula>1</formula>
    </cfRule>
    <cfRule type="cellIs" dxfId="11" priority="8" operator="greaterThan">
      <formula>1</formula>
    </cfRule>
  </conditionalFormatting>
  <conditionalFormatting sqref="M39">
    <cfRule type="cellIs" dxfId="10" priority="5" operator="lessThan">
      <formula>0</formula>
    </cfRule>
    <cfRule type="cellIs" dxfId="9" priority="6" operator="lessThan">
      <formula>0</formula>
    </cfRule>
  </conditionalFormatting>
  <conditionalFormatting sqref="M40:M41">
    <cfRule type="cellIs" dxfId="8" priority="3" operator="lessThan">
      <formula>0</formula>
    </cfRule>
    <cfRule type="cellIs" dxfId="7" priority="4" operator="lessThan">
      <formula>0</formula>
    </cfRule>
  </conditionalFormatting>
  <conditionalFormatting sqref="AU9">
    <cfRule type="cellIs" dxfId="6" priority="1" operator="lessThan">
      <formula>0</formula>
    </cfRule>
    <cfRule type="cellIs" dxfId="5" priority="2" operator="lessThan">
      <formula>0</formula>
    </cfRule>
  </conditionalFormatting>
  <dataValidations count="4">
    <dataValidation type="decimal" operator="lessThanOrEqual" allowBlank="1" showInputMessage="1" showErrorMessage="1" errorTitle="limite raggiunto" error="Hai ecceduto il 100%" sqref="E15:E29 E10:E13 E6:E8 E31:E42" xr:uid="{00000000-0002-0000-0200-000000000000}">
      <formula1>1</formula1>
    </dataValidation>
    <dataValidation type="whole" operator="greaterThan" allowBlank="1" showInputMessage="1" showErrorMessage="1" sqref="H17:H30 H32:H42" xr:uid="{00000000-0002-0000-0200-000001000000}">
      <formula1>0</formula1>
    </dataValidation>
    <dataValidation type="list" allowBlank="1" showInputMessage="1" showErrorMessage="1" sqref="K3 G2 H3 J2" xr:uid="{00000000-0002-0000-0200-000002000000}">
      <formula1>$L$1:$L$2</formula1>
    </dataValidation>
    <dataValidation type="whole" operator="equal" allowBlank="1" showInputMessage="1" showErrorMessage="1" sqref="P17:P30 P10:P14 P32:P42 Q10:AV42 P6:AV8" xr:uid="{00000000-0002-0000-0200-000003000000}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84"/>
  <sheetViews>
    <sheetView tabSelected="1" zoomScale="70" zoomScaleNormal="7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BJ11" sqref="BJ11"/>
    </sheetView>
  </sheetViews>
  <sheetFormatPr defaultColWidth="9.109375" defaultRowHeight="14.4" x14ac:dyDescent="0.3"/>
  <cols>
    <col min="1" max="1" width="38.44140625" style="9" customWidth="1"/>
    <col min="2" max="2" width="12.88671875" style="9" customWidth="1"/>
    <col min="3" max="3" width="25.33203125" style="9" customWidth="1"/>
    <col min="4" max="4" width="18.5546875" style="9" customWidth="1"/>
    <col min="5" max="5" width="14.5546875" style="9" customWidth="1"/>
    <col min="6" max="6" width="13.6640625" style="9" customWidth="1"/>
    <col min="7" max="7" width="19.6640625" style="9" customWidth="1"/>
    <col min="8" max="8" width="17" style="6" customWidth="1"/>
    <col min="9" max="9" width="17.44140625" style="9" customWidth="1"/>
    <col min="10" max="10" width="19.5546875" style="64" customWidth="1"/>
    <col min="11" max="11" width="23.109375" style="64" customWidth="1"/>
    <col min="12" max="12" width="9.109375" style="23" customWidth="1"/>
    <col min="13" max="13" width="16.33203125" style="6" customWidth="1"/>
    <col min="14" max="14" width="9.109375" style="24" customWidth="1"/>
    <col min="15" max="15" width="51.109375" style="9" customWidth="1"/>
    <col min="16" max="16" width="14.6640625" style="9" customWidth="1"/>
    <col min="17" max="17" width="23.33203125" style="9" customWidth="1"/>
    <col min="18" max="18" width="16.5546875" style="9" customWidth="1"/>
    <col min="19" max="19" width="18.88671875" style="9" customWidth="1"/>
    <col min="20" max="20" width="16.109375" style="9" customWidth="1"/>
    <col min="21" max="32" width="10.6640625" style="9" customWidth="1"/>
    <col min="33" max="33" width="15" style="9" customWidth="1"/>
    <col min="34" max="34" width="14.44140625" style="9" customWidth="1"/>
    <col min="35" max="35" width="15.44140625" style="9" customWidth="1"/>
    <col min="36" max="36" width="16.44140625" style="9" customWidth="1"/>
    <col min="37" max="58" width="9.109375" style="9"/>
    <col min="59" max="59" width="11.88671875" style="9" customWidth="1"/>
    <col min="60" max="61" width="24.6640625" style="9" customWidth="1"/>
    <col min="62" max="62" width="25" style="9" customWidth="1"/>
    <col min="63" max="63" width="24.109375" style="9" customWidth="1"/>
    <col min="64" max="105" width="9.109375" style="64"/>
    <col min="106" max="16384" width="9.109375" style="9"/>
  </cols>
  <sheetData>
    <row r="1" spans="1:105" ht="45.6" customHeight="1" x14ac:dyDescent="0.3">
      <c r="A1" s="30" t="str">
        <f>'Servizi e beni_Modello'!A1</f>
        <v>Titolo gara</v>
      </c>
      <c r="C1" s="30" t="str">
        <f>'Servizi e beni_Modello'!C1</f>
        <v>Importo gara</v>
      </c>
      <c r="D1" s="100"/>
      <c r="F1" s="30" t="str">
        <f>'Servizi e beni_Modello'!F1</f>
        <v>Nome RUP:</v>
      </c>
      <c r="G1" s="124"/>
      <c r="H1" s="9"/>
      <c r="I1" s="30" t="str">
        <f>'Servizi e beni_Modello'!I1</f>
        <v>Nome DEC:</v>
      </c>
      <c r="J1" s="41"/>
      <c r="L1" s="6" t="s">
        <v>22</v>
      </c>
      <c r="M1" s="175" t="str">
        <f>'Servizi e beni_Modello'!M1</f>
        <v>FONDO DA ACCANTONARE</v>
      </c>
      <c r="N1" s="23"/>
      <c r="O1" s="67" t="str">
        <f>'Servizi e beni_Modello'!O1</f>
        <v>Incentivo accantonato per il personale</v>
      </c>
      <c r="P1" s="68">
        <f>SUM(J6:J42)</f>
        <v>0</v>
      </c>
      <c r="Q1" s="13" t="str">
        <f>'Servizi e beni_Modello'!Q1</f>
        <v>Incentivo per il personale calcolato su importo gara</v>
      </c>
      <c r="R1" s="65">
        <f>IF($D$1&lt;=$AG$1,$D$1*0.02*0.8,IF($D$1&lt;=$AH$1,($AG$2+($D$1-$AG$1)*0.018)*0.8,IF($D$1&lt;=$AI$1,($AH$2+($D$1-$AH$1)*0.016)*0.8,IF($D$1&lt;=$AJ$1,($AI$2+($D$1-$AI$1)*0.014)*0.8,IF($D$1&gt;$AJ$1,($AJ$2+($D$1-$AJ$1)*0.01)*0.8,"errore")))))</f>
        <v>0</v>
      </c>
      <c r="S1" s="57">
        <f>SUM(P45:BK45)</f>
        <v>0</v>
      </c>
      <c r="T1" s="9" t="b">
        <f>S1=P1</f>
        <v>1</v>
      </c>
      <c r="U1" s="142" t="s">
        <v>72</v>
      </c>
      <c r="V1" s="143"/>
      <c r="W1" s="143"/>
      <c r="X1" s="143"/>
      <c r="Z1" s="1"/>
      <c r="AA1" s="24"/>
      <c r="AB1" s="24"/>
      <c r="AC1" s="24"/>
      <c r="AD1" s="24"/>
      <c r="AE1" s="24"/>
      <c r="AF1" s="199" t="s">
        <v>122</v>
      </c>
      <c r="AG1" s="201">
        <v>1000000</v>
      </c>
      <c r="AH1" s="201">
        <v>5000000</v>
      </c>
      <c r="AI1" s="201">
        <v>10000000</v>
      </c>
      <c r="AJ1" s="201">
        <v>25000000</v>
      </c>
      <c r="AP1" s="9">
        <f>5100000*0.02</f>
        <v>102000</v>
      </c>
    </row>
    <row r="2" spans="1:105" ht="57.6" x14ac:dyDescent="0.3">
      <c r="A2" s="41"/>
      <c r="B2" s="66"/>
      <c r="C2" s="30" t="str">
        <f>'Servizi e beni_Modello'!C2</f>
        <v>DURATA IN MESI</v>
      </c>
      <c r="D2" s="124"/>
      <c r="F2" s="30" t="str">
        <f>'Servizi e beni_Modello'!F2</f>
        <v>RUP è dirigente (si/no):</v>
      </c>
      <c r="G2" s="124" t="s">
        <v>22</v>
      </c>
      <c r="H2" s="9"/>
      <c r="I2" s="30" t="str">
        <f>'Servizi e beni_Modello'!I2</f>
        <v>DEC è dirigente (si/no):</v>
      </c>
      <c r="J2" s="124"/>
      <c r="L2" s="6" t="s">
        <v>25</v>
      </c>
      <c r="M2" s="176">
        <f>P2+P1</f>
        <v>0</v>
      </c>
      <c r="N2" s="23"/>
      <c r="O2" s="67" t="str">
        <f>'Servizi e beni_Modello'!O2</f>
        <v>Fondo generale</v>
      </c>
      <c r="P2" s="65">
        <f>IF($D$1&lt;=$AG$1,$D$1*0.02*0.2,IF($D$1&lt;=$AH$1,($AG$2+($D$1-$AG$1)*0.018)*0.2,IF($D$1&lt;=$AI$1,($AH$2+($D$1-$AH$1)*0.016)*0.2,IF($D$1&lt;=$AJ$1,($AI$2+($D$1-$AI$1)*0.014)*0.2,IF($D$1&gt;$AJ$1,($AJ$2+($D$1-$AJ$1)*0.01)*0.2,"errore")))))</f>
        <v>0</v>
      </c>
      <c r="Q2" s="78" t="str">
        <f>'Servizi e beni_Modello'!Q2</f>
        <v>Incentivo NON erogabile (dirigenti)+fase investimento se trattasi di servizi</v>
      </c>
      <c r="R2" s="79">
        <f>R1-P1</f>
        <v>0</v>
      </c>
      <c r="S2" s="57">
        <f>SUM(K6:K42)</f>
        <v>0</v>
      </c>
      <c r="T2" s="9" t="b">
        <f>(R1-R2)=P1</f>
        <v>1</v>
      </c>
      <c r="V2" s="198"/>
      <c r="Z2" s="1"/>
      <c r="AA2" s="1"/>
      <c r="AB2" s="1"/>
      <c r="AC2" s="1"/>
      <c r="AD2" s="1"/>
      <c r="AE2" s="1"/>
      <c r="AF2" s="1" t="s">
        <v>121</v>
      </c>
      <c r="AG2" s="200">
        <f>1000000*0.02</f>
        <v>20000</v>
      </c>
      <c r="AH2" s="200">
        <f>AG2+4000000*0.018</f>
        <v>92000</v>
      </c>
      <c r="AI2" s="200">
        <f>AH2+5000000*0.016</f>
        <v>172000</v>
      </c>
      <c r="AJ2" s="200">
        <f>AI2+15000000*0.014</f>
        <v>382000</v>
      </c>
    </row>
    <row r="3" spans="1:105" s="64" customFormat="1" ht="23.4" x14ac:dyDescent="0.3">
      <c r="A3" s="74"/>
      <c r="B3" s="75"/>
      <c r="C3" s="76"/>
      <c r="D3" s="74"/>
      <c r="E3" s="74"/>
      <c r="G3" s="76"/>
      <c r="H3" s="129"/>
      <c r="J3" s="76"/>
      <c r="K3" s="74"/>
      <c r="L3" s="24"/>
      <c r="M3" s="59"/>
      <c r="N3" s="24"/>
      <c r="O3" s="11"/>
      <c r="P3" s="173" t="s">
        <v>24</v>
      </c>
      <c r="Q3" s="219" t="s">
        <v>33</v>
      </c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2"/>
      <c r="AG3" s="206" t="s">
        <v>34</v>
      </c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21"/>
      <c r="BG3" s="155" t="s">
        <v>21</v>
      </c>
      <c r="BH3" s="172" t="s">
        <v>117</v>
      </c>
      <c r="BI3" s="172" t="s">
        <v>117</v>
      </c>
      <c r="BJ3" s="155" t="s">
        <v>71</v>
      </c>
      <c r="BK3" s="157" t="s">
        <v>56</v>
      </c>
    </row>
    <row r="4" spans="1:105" s="23" customFormat="1" ht="48.75" customHeight="1" x14ac:dyDescent="0.3">
      <c r="B4" s="15" t="s">
        <v>23</v>
      </c>
      <c r="C4" s="16" t="s">
        <v>57</v>
      </c>
      <c r="D4" s="16" t="s">
        <v>30</v>
      </c>
      <c r="E4" s="127" t="s">
        <v>50</v>
      </c>
      <c r="F4" s="16" t="s">
        <v>58</v>
      </c>
      <c r="G4" s="16" t="s">
        <v>59</v>
      </c>
      <c r="H4" s="73" t="s">
        <v>5</v>
      </c>
      <c r="I4" s="16" t="s">
        <v>60</v>
      </c>
      <c r="J4" s="16" t="s">
        <v>61</v>
      </c>
      <c r="K4" s="16" t="s">
        <v>62</v>
      </c>
      <c r="L4" s="8"/>
      <c r="M4" s="127" t="s">
        <v>53</v>
      </c>
      <c r="N4" s="118"/>
      <c r="O4" s="69" t="str">
        <f>'Servizi e beni_Modello'!O4</f>
        <v>NOME PARTECIPANTE</v>
      </c>
      <c r="P4" s="80" t="str">
        <f>'Servizi e beni_Modello'!P4</f>
        <v>nome</v>
      </c>
      <c r="Q4" s="80" t="str">
        <f>'Servizi e beni_Modello'!Q4</f>
        <v>nome</v>
      </c>
      <c r="R4" s="80" t="str">
        <f>'Servizi e beni_Modello'!R4</f>
        <v>nome</v>
      </c>
      <c r="S4" s="80" t="str">
        <f>'Servizi e beni_Modello'!S4</f>
        <v>nome</v>
      </c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 t="str">
        <f>'Servizi e beni_Modello'!AA4</f>
        <v>nome</v>
      </c>
      <c r="AH4" s="80" t="str">
        <f>'Servizi e beni_Modello'!AB4</f>
        <v>nome</v>
      </c>
      <c r="AI4" s="80" t="str">
        <f>'Servizi e beni_Modello'!AC4</f>
        <v>nome</v>
      </c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 t="str">
        <f>'Servizi e beni_Modello'!AS4</f>
        <v>nome</v>
      </c>
      <c r="BH4" s="80" t="s">
        <v>80</v>
      </c>
      <c r="BI4" s="80" t="s">
        <v>80</v>
      </c>
      <c r="BJ4" s="80" t="str">
        <f>'Servizi e beni_Modello'!AV4</f>
        <v>nome</v>
      </c>
      <c r="BK4" s="80" t="s">
        <v>80</v>
      </c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</row>
    <row r="5" spans="1:105" x14ac:dyDescent="0.3">
      <c r="A5" s="16" t="s">
        <v>108</v>
      </c>
      <c r="B5" s="15"/>
      <c r="C5" s="15"/>
      <c r="D5" s="16"/>
      <c r="E5" s="16"/>
      <c r="F5" s="16"/>
      <c r="G5" s="16"/>
      <c r="H5" s="73"/>
      <c r="I5" s="16"/>
      <c r="J5" s="16"/>
      <c r="K5" s="16"/>
      <c r="L5" s="8"/>
      <c r="M5" s="71"/>
      <c r="N5" s="8"/>
      <c r="O5" s="16" t="str">
        <f>A5</f>
        <v>1.FASE PROGRAMM.SPESE INVEST.6%: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</row>
    <row r="6" spans="1:105" s="23" customFormat="1" ht="28.8" x14ac:dyDescent="0.3">
      <c r="A6" s="20" t="s">
        <v>107</v>
      </c>
      <c r="B6" s="45" t="s">
        <v>24</v>
      </c>
      <c r="C6" s="147">
        <v>0.03</v>
      </c>
      <c r="D6" s="54">
        <f>$R$1*C6</f>
        <v>0</v>
      </c>
      <c r="E6" s="144">
        <f>F6</f>
        <v>1</v>
      </c>
      <c r="F6" s="128">
        <v>1</v>
      </c>
      <c r="G6" s="46">
        <f>$R$1*C6*F6</f>
        <v>0</v>
      </c>
      <c r="H6" s="130"/>
      <c r="I6" s="47">
        <f>IF(AND((H6&gt;0),($G$2="no")),G6/H6,0)</f>
        <v>0</v>
      </c>
      <c r="J6" s="47">
        <f>I6*H6</f>
        <v>0</v>
      </c>
      <c r="K6" s="47">
        <f>IF(J6=0,G6,0)</f>
        <v>0</v>
      </c>
      <c r="L6" s="118"/>
      <c r="M6" s="174">
        <f>IF($G$2="si",IF(H6=0,,"errore - H6 deve essere 0"),H6-SUM(P6:BJ6))</f>
        <v>0</v>
      </c>
      <c r="N6" s="118"/>
      <c r="O6" s="18" t="str">
        <f t="shared" ref="O6:O42" si="0">A6</f>
        <v>Predisposizione programma triennale dei lavori</v>
      </c>
      <c r="P6" s="124"/>
      <c r="Q6" s="140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140"/>
      <c r="BI6" s="140"/>
      <c r="BJ6" s="72"/>
      <c r="BK6" s="72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</row>
    <row r="7" spans="1:105" s="23" customFormat="1" ht="28.8" x14ac:dyDescent="0.3">
      <c r="A7" s="20" t="s">
        <v>107</v>
      </c>
      <c r="B7" s="19" t="s">
        <v>6</v>
      </c>
      <c r="C7" s="145">
        <v>0.02</v>
      </c>
      <c r="D7" s="55">
        <f>$R$1*C7</f>
        <v>0</v>
      </c>
      <c r="E7" s="144">
        <f>F7</f>
        <v>1</v>
      </c>
      <c r="F7" s="128">
        <v>1</v>
      </c>
      <c r="G7" s="46">
        <f>$R$1*C7*F7</f>
        <v>0</v>
      </c>
      <c r="H7" s="130"/>
      <c r="I7" s="47">
        <f>IF(H7&gt;0,G7/H7,0)</f>
        <v>0</v>
      </c>
      <c r="J7" s="47">
        <f t="shared" ref="J7:J42" si="1">I7*H7</f>
        <v>0</v>
      </c>
      <c r="K7" s="47">
        <f>IF(J7=0,G7,0)</f>
        <v>0</v>
      </c>
      <c r="L7" s="118"/>
      <c r="M7" s="72">
        <f t="shared" ref="M7:M8" si="2">H7-SUM(P7:BK7)</f>
        <v>0</v>
      </c>
      <c r="N7" s="118"/>
      <c r="O7" s="18" t="str">
        <f t="shared" si="0"/>
        <v>Predisposizione programma triennale dei lavori</v>
      </c>
      <c r="P7" s="140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71"/>
      <c r="AC7" s="171"/>
      <c r="AD7" s="171"/>
      <c r="AE7" s="171"/>
      <c r="AF7" s="171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140"/>
      <c r="BI7" s="140"/>
      <c r="BJ7" s="72"/>
      <c r="BK7" s="72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</row>
    <row r="8" spans="1:105" s="23" customFormat="1" ht="28.8" x14ac:dyDescent="0.3">
      <c r="A8" s="20" t="s">
        <v>107</v>
      </c>
      <c r="B8" s="49" t="s">
        <v>7</v>
      </c>
      <c r="C8" s="146">
        <v>0.01</v>
      </c>
      <c r="D8" s="56">
        <f>$R$1*C8</f>
        <v>0</v>
      </c>
      <c r="E8" s="144">
        <f>F8</f>
        <v>1</v>
      </c>
      <c r="F8" s="128">
        <v>1</v>
      </c>
      <c r="G8" s="46">
        <f>$R$1*C8*F8</f>
        <v>0</v>
      </c>
      <c r="H8" s="130"/>
      <c r="I8" s="47">
        <f t="shared" ref="I8" si="3">IF(H8&gt;0,G8/H8,0)</f>
        <v>0</v>
      </c>
      <c r="J8" s="47">
        <f t="shared" si="1"/>
        <v>0</v>
      </c>
      <c r="K8" s="47">
        <f t="shared" ref="K8:K42" si="4">IF(J8=0,G8,0)</f>
        <v>0</v>
      </c>
      <c r="L8" s="118"/>
      <c r="M8" s="72">
        <f t="shared" si="2"/>
        <v>0</v>
      </c>
      <c r="N8" s="118"/>
      <c r="O8" s="18" t="str">
        <f t="shared" si="0"/>
        <v>Predisposizione programma triennale dei lavori</v>
      </c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72"/>
      <c r="BH8" s="140"/>
      <c r="BI8" s="140"/>
      <c r="BJ8" s="72"/>
      <c r="BK8" s="72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</row>
    <row r="9" spans="1:105" s="23" customFormat="1" x14ac:dyDescent="0.3">
      <c r="A9" s="16" t="s">
        <v>109</v>
      </c>
      <c r="B9" s="15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18"/>
      <c r="O9" s="16" t="str">
        <f>A9</f>
        <v>2.FASE VERIFICA 19%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</row>
    <row r="10" spans="1:105" s="23" customFormat="1" ht="17.399999999999999" x14ac:dyDescent="0.3">
      <c r="A10" s="20" t="s">
        <v>96</v>
      </c>
      <c r="B10" s="17" t="s">
        <v>24</v>
      </c>
      <c r="C10" s="148">
        <v>7.0000000000000007E-2</v>
      </c>
      <c r="D10" s="54">
        <f>$R$1*C10</f>
        <v>0</v>
      </c>
      <c r="E10" s="144">
        <f t="shared" ref="E10:E13" si="5">F10</f>
        <v>1</v>
      </c>
      <c r="F10" s="128">
        <v>1</v>
      </c>
      <c r="G10" s="46">
        <f t="shared" ref="G10:G13" si="6">$R$1*C10*F10</f>
        <v>0</v>
      </c>
      <c r="H10" s="138">
        <f>IF($G$2="si",0,1)</f>
        <v>0</v>
      </c>
      <c r="I10" s="47">
        <f t="shared" ref="I10:I13" si="7">IF(H10&gt;0,G10/H10,0)</f>
        <v>0</v>
      </c>
      <c r="J10" s="47">
        <f t="shared" ref="J10:J13" si="8">I10*H10</f>
        <v>0</v>
      </c>
      <c r="K10" s="47">
        <f t="shared" ref="K10:K13" si="9">IF(J10=0,G10,0)</f>
        <v>0</v>
      </c>
      <c r="L10" s="118"/>
      <c r="M10" s="72">
        <f t="shared" ref="M10:M13" si="10">H10-SUM(P10:BK10)</f>
        <v>0</v>
      </c>
      <c r="N10" s="118"/>
      <c r="O10" s="18" t="str">
        <f t="shared" si="0"/>
        <v>Verifica preventiva progettazione</v>
      </c>
      <c r="P10" s="124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140"/>
      <c r="BI10" s="140"/>
      <c r="BJ10" s="72"/>
      <c r="BK10" s="72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</row>
    <row r="11" spans="1:105" s="23" customFormat="1" ht="17.399999999999999" x14ac:dyDescent="0.3">
      <c r="A11" s="20" t="s">
        <v>96</v>
      </c>
      <c r="B11" s="101" t="s">
        <v>70</v>
      </c>
      <c r="C11" s="151">
        <v>0.09</v>
      </c>
      <c r="D11" s="152">
        <f t="shared" ref="D11:D13" si="11">$R$1*C11</f>
        <v>0</v>
      </c>
      <c r="E11" s="144">
        <f t="shared" si="5"/>
        <v>1</v>
      </c>
      <c r="F11" s="128">
        <v>1</v>
      </c>
      <c r="G11" s="46">
        <f t="shared" si="6"/>
        <v>0</v>
      </c>
      <c r="H11" s="130"/>
      <c r="I11" s="47">
        <f t="shared" si="7"/>
        <v>0</v>
      </c>
      <c r="J11" s="47">
        <f t="shared" si="8"/>
        <v>0</v>
      </c>
      <c r="K11" s="47">
        <f t="shared" si="9"/>
        <v>0</v>
      </c>
      <c r="L11" s="118"/>
      <c r="M11" s="72">
        <f t="shared" si="10"/>
        <v>0</v>
      </c>
      <c r="N11" s="118"/>
      <c r="O11" s="18" t="str">
        <f t="shared" si="0"/>
        <v>Verifica preventiva progettazione</v>
      </c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140"/>
      <c r="BI11" s="140"/>
      <c r="BJ11" s="124"/>
      <c r="BK11" s="72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</row>
    <row r="12" spans="1:105" s="23" customFormat="1" ht="17.399999999999999" x14ac:dyDescent="0.3">
      <c r="A12" s="20" t="s">
        <v>96</v>
      </c>
      <c r="B12" s="19" t="s">
        <v>6</v>
      </c>
      <c r="C12" s="106">
        <v>0.02</v>
      </c>
      <c r="D12" s="153">
        <f t="shared" si="11"/>
        <v>0</v>
      </c>
      <c r="E12" s="144">
        <f t="shared" si="5"/>
        <v>1</v>
      </c>
      <c r="F12" s="128">
        <v>1</v>
      </c>
      <c r="G12" s="46">
        <f t="shared" si="6"/>
        <v>0</v>
      </c>
      <c r="H12" s="130"/>
      <c r="I12" s="47">
        <f t="shared" si="7"/>
        <v>0</v>
      </c>
      <c r="J12" s="47">
        <f t="shared" si="8"/>
        <v>0</v>
      </c>
      <c r="K12" s="47">
        <f t="shared" si="9"/>
        <v>0</v>
      </c>
      <c r="L12" s="118"/>
      <c r="M12" s="72">
        <f t="shared" si="10"/>
        <v>0</v>
      </c>
      <c r="N12" s="118"/>
      <c r="O12" s="18" t="str">
        <f t="shared" si="0"/>
        <v>Verifica preventiva progettazione</v>
      </c>
      <c r="P12" s="72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71"/>
      <c r="AC12" s="171"/>
      <c r="AD12" s="171"/>
      <c r="AE12" s="171"/>
      <c r="AF12" s="171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140"/>
      <c r="BI12" s="140"/>
      <c r="BJ12" s="72"/>
      <c r="BK12" s="72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</row>
    <row r="13" spans="1:105" s="23" customFormat="1" ht="17.399999999999999" x14ac:dyDescent="0.3">
      <c r="A13" s="20" t="s">
        <v>96</v>
      </c>
      <c r="B13" s="21" t="s">
        <v>7</v>
      </c>
      <c r="C13" s="146">
        <v>0.01</v>
      </c>
      <c r="D13" s="154">
        <f t="shared" si="11"/>
        <v>0</v>
      </c>
      <c r="E13" s="144">
        <f t="shared" si="5"/>
        <v>1</v>
      </c>
      <c r="F13" s="128">
        <v>1</v>
      </c>
      <c r="G13" s="46">
        <f t="shared" si="6"/>
        <v>0</v>
      </c>
      <c r="H13" s="130"/>
      <c r="I13" s="47">
        <f t="shared" si="7"/>
        <v>0</v>
      </c>
      <c r="J13" s="47">
        <f t="shared" si="8"/>
        <v>0</v>
      </c>
      <c r="K13" s="47">
        <f t="shared" si="9"/>
        <v>0</v>
      </c>
      <c r="L13" s="118"/>
      <c r="M13" s="72">
        <f t="shared" si="10"/>
        <v>0</v>
      </c>
      <c r="N13" s="118"/>
      <c r="O13" s="18" t="str">
        <f t="shared" si="0"/>
        <v>Verifica preventiva progettazione</v>
      </c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72"/>
      <c r="BH13" s="140"/>
      <c r="BI13" s="140"/>
      <c r="BJ13" s="72"/>
      <c r="BK13" s="72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</row>
    <row r="14" spans="1:105" x14ac:dyDescent="0.3">
      <c r="A14" s="16" t="s">
        <v>52</v>
      </c>
      <c r="B14" s="15"/>
      <c r="C14" s="15"/>
      <c r="D14" s="16"/>
      <c r="E14" s="16"/>
      <c r="F14" s="16"/>
      <c r="G14" s="16"/>
      <c r="H14" s="73"/>
      <c r="I14" s="16"/>
      <c r="J14" s="16"/>
      <c r="K14" s="16"/>
      <c r="L14" s="8"/>
      <c r="M14" s="71"/>
      <c r="N14" s="8"/>
      <c r="O14" s="16" t="str">
        <f t="shared" si="0"/>
        <v>3.FASE AFFIDAMENTO 15%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</row>
    <row r="15" spans="1:105" ht="28.8" x14ac:dyDescent="0.3">
      <c r="A15" s="44" t="s">
        <v>98</v>
      </c>
      <c r="B15" s="45" t="s">
        <v>24</v>
      </c>
      <c r="C15" s="217">
        <v>0.06</v>
      </c>
      <c r="D15" s="215">
        <f>$R$1*C15</f>
        <v>0</v>
      </c>
      <c r="E15" s="204">
        <f>SUM(F15:F16)</f>
        <v>1</v>
      </c>
      <c r="F15" s="128">
        <v>0.5</v>
      </c>
      <c r="G15" s="46">
        <f>$R$1*C15*F15</f>
        <v>0</v>
      </c>
      <c r="H15" s="138">
        <f>IF($G$2="si",0,1)</f>
        <v>0</v>
      </c>
      <c r="I15" s="47">
        <f>IF(AND((H15&gt;0),($G$2="no")),G15/H15,0)</f>
        <v>0</v>
      </c>
      <c r="J15" s="47">
        <f t="shared" si="1"/>
        <v>0</v>
      </c>
      <c r="K15" s="47">
        <f t="shared" si="4"/>
        <v>0</v>
      </c>
      <c r="L15" s="10"/>
      <c r="M15" s="72">
        <f>H15-SUM(P15:BK15)</f>
        <v>0</v>
      </c>
      <c r="N15" s="10"/>
      <c r="O15" s="18" t="str">
        <f t="shared" si="0"/>
        <v>Proposta di progettazione dei documenti di gara</v>
      </c>
      <c r="P15" s="124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140"/>
      <c r="BI15" s="140"/>
      <c r="BJ15" s="72"/>
      <c r="BK15" s="72"/>
    </row>
    <row r="16" spans="1:105" ht="28.8" x14ac:dyDescent="0.3">
      <c r="A16" s="18" t="s">
        <v>99</v>
      </c>
      <c r="B16" s="45" t="s">
        <v>24</v>
      </c>
      <c r="C16" s="218"/>
      <c r="D16" s="216"/>
      <c r="E16" s="205"/>
      <c r="F16" s="128">
        <v>0.5</v>
      </c>
      <c r="G16" s="46">
        <f>$R$1*C15*F16</f>
        <v>0</v>
      </c>
      <c r="H16" s="138">
        <f>IF($G$2="si",0,1)</f>
        <v>0</v>
      </c>
      <c r="I16" s="47">
        <f>IF(AND((H16&gt;0),($G$2="no")),G16/H16,0)</f>
        <v>0</v>
      </c>
      <c r="J16" s="47">
        <f t="shared" si="1"/>
        <v>0</v>
      </c>
      <c r="K16" s="47">
        <f t="shared" si="4"/>
        <v>0</v>
      </c>
      <c r="L16" s="10"/>
      <c r="M16" s="72">
        <f t="shared" ref="M16:M42" si="12">H16-SUM(P16:BK16)</f>
        <v>0</v>
      </c>
      <c r="N16" s="10"/>
      <c r="O16" s="18" t="str">
        <f t="shared" si="0"/>
        <v>Monitoraggio gara, supporto per chiarimenti e assistenza alla commisione di gara</v>
      </c>
      <c r="P16" s="124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140"/>
      <c r="BI16" s="140"/>
      <c r="BJ16" s="72"/>
      <c r="BK16" s="72"/>
    </row>
    <row r="17" spans="1:105" ht="28.8" x14ac:dyDescent="0.3">
      <c r="A17" s="20" t="s">
        <v>100</v>
      </c>
      <c r="B17" s="19" t="s">
        <v>6</v>
      </c>
      <c r="C17" s="182">
        <v>0.01</v>
      </c>
      <c r="D17" s="55">
        <f>$R$1*C17</f>
        <v>0</v>
      </c>
      <c r="E17" s="178">
        <f>SUM(F17:F20)</f>
        <v>1</v>
      </c>
      <c r="F17" s="128">
        <v>1</v>
      </c>
      <c r="G17" s="46">
        <f>$R$1*C17*F17</f>
        <v>0</v>
      </c>
      <c r="H17" s="131"/>
      <c r="I17" s="32">
        <f t="shared" ref="I17:I42" si="13">IF(H17&gt;0,G17/H17,0)</f>
        <v>0</v>
      </c>
      <c r="J17" s="32">
        <f t="shared" si="1"/>
        <v>0</v>
      </c>
      <c r="K17" s="32">
        <f t="shared" si="4"/>
        <v>0</v>
      </c>
      <c r="L17" s="10"/>
      <c r="M17" s="72">
        <f t="shared" si="12"/>
        <v>0</v>
      </c>
      <c r="N17" s="10"/>
      <c r="O17" s="20" t="str">
        <f t="shared" si="0"/>
        <v>Supporto tecnico al RUP in fase di affidamento</v>
      </c>
      <c r="P17" s="72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71"/>
      <c r="AC17" s="171"/>
      <c r="AD17" s="171"/>
      <c r="AE17" s="171"/>
      <c r="AF17" s="171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140"/>
      <c r="BI17" s="140"/>
      <c r="BJ17" s="72"/>
      <c r="BK17" s="72"/>
    </row>
    <row r="18" spans="1:105" ht="17.399999999999999" hidden="1" x14ac:dyDescent="0.3">
      <c r="A18" s="20" t="s">
        <v>27</v>
      </c>
      <c r="B18" s="19" t="s">
        <v>6</v>
      </c>
      <c r="C18" s="183"/>
      <c r="D18" s="186"/>
      <c r="E18" s="189"/>
      <c r="F18" s="39"/>
      <c r="G18" s="46">
        <f>$R$1*C17*F18</f>
        <v>0</v>
      </c>
      <c r="H18" s="131"/>
      <c r="I18" s="32">
        <f t="shared" si="13"/>
        <v>0</v>
      </c>
      <c r="J18" s="32">
        <f t="shared" si="1"/>
        <v>0</v>
      </c>
      <c r="K18" s="32">
        <f t="shared" si="4"/>
        <v>0</v>
      </c>
      <c r="L18" s="10"/>
      <c r="M18" s="72">
        <f t="shared" si="12"/>
        <v>0</v>
      </c>
      <c r="N18" s="10"/>
      <c r="O18" s="20" t="str">
        <f t="shared" si="0"/>
        <v>Preparazione capitolato - tec.</v>
      </c>
      <c r="P18" s="72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71"/>
      <c r="AC18" s="171"/>
      <c r="AD18" s="171"/>
      <c r="AE18" s="171"/>
      <c r="AF18" s="171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140"/>
      <c r="BI18" s="140"/>
      <c r="BJ18" s="72"/>
      <c r="BK18" s="72"/>
    </row>
    <row r="19" spans="1:105" ht="17.399999999999999" hidden="1" x14ac:dyDescent="0.3">
      <c r="A19" s="20" t="s">
        <v>28</v>
      </c>
      <c r="B19" s="19" t="s">
        <v>6</v>
      </c>
      <c r="C19" s="183"/>
      <c r="D19" s="186"/>
      <c r="E19" s="189"/>
      <c r="F19" s="39"/>
      <c r="G19" s="46">
        <f>$R$1*C17*F19</f>
        <v>0</v>
      </c>
      <c r="H19" s="131"/>
      <c r="I19" s="32">
        <f t="shared" si="13"/>
        <v>0</v>
      </c>
      <c r="J19" s="32">
        <f t="shared" si="1"/>
        <v>0</v>
      </c>
      <c r="K19" s="32">
        <f t="shared" si="4"/>
        <v>0</v>
      </c>
      <c r="L19" s="10"/>
      <c r="M19" s="72">
        <f t="shared" si="12"/>
        <v>0</v>
      </c>
      <c r="N19" s="10"/>
      <c r="O19" s="20" t="str">
        <f t="shared" si="0"/>
        <v>Preparazione DUVRI - tec.</v>
      </c>
      <c r="P19" s="72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71"/>
      <c r="AC19" s="171"/>
      <c r="AD19" s="171"/>
      <c r="AE19" s="171"/>
      <c r="AF19" s="171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140"/>
      <c r="BI19" s="140"/>
      <c r="BJ19" s="72"/>
      <c r="BK19" s="72"/>
    </row>
    <row r="20" spans="1:105" ht="43.2" hidden="1" x14ac:dyDescent="0.3">
      <c r="A20" s="20" t="s">
        <v>10</v>
      </c>
      <c r="B20" s="19" t="s">
        <v>6</v>
      </c>
      <c r="C20" s="184"/>
      <c r="D20" s="187"/>
      <c r="E20" s="190"/>
      <c r="F20" s="39"/>
      <c r="G20" s="46">
        <f>$R$1*C17*F20</f>
        <v>0</v>
      </c>
      <c r="H20" s="131"/>
      <c r="I20" s="32">
        <f t="shared" si="13"/>
        <v>0</v>
      </c>
      <c r="J20" s="32">
        <f t="shared" si="1"/>
        <v>0</v>
      </c>
      <c r="K20" s="32">
        <f t="shared" si="4"/>
        <v>0</v>
      </c>
      <c r="L20" s="10"/>
      <c r="M20" s="72">
        <f t="shared" si="12"/>
        <v>0</v>
      </c>
      <c r="N20" s="10"/>
      <c r="O20" s="20" t="str">
        <f t="shared" si="0"/>
        <v>Svolgimento procedura (seggio di gara)/Assistenza alla commissione giudicatrice</v>
      </c>
      <c r="P20" s="72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71"/>
      <c r="AC20" s="171"/>
      <c r="AD20" s="171"/>
      <c r="AE20" s="171"/>
      <c r="AF20" s="171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140"/>
      <c r="BI20" s="140"/>
      <c r="BJ20" s="72"/>
      <c r="BK20" s="72"/>
    </row>
    <row r="21" spans="1:105" ht="28.8" x14ac:dyDescent="0.3">
      <c r="A21" s="20" t="s">
        <v>101</v>
      </c>
      <c r="B21" s="49" t="s">
        <v>7</v>
      </c>
      <c r="C21" s="185">
        <v>0.08</v>
      </c>
      <c r="D21" s="56">
        <f>$R$1*C21</f>
        <v>0</v>
      </c>
      <c r="E21" s="204">
        <f>SUM(F21:F29)</f>
        <v>1</v>
      </c>
      <c r="F21" s="128">
        <v>0.05</v>
      </c>
      <c r="G21" s="46">
        <f t="shared" ref="G21:G29" si="14">$R$1*$C$21*F21</f>
        <v>0</v>
      </c>
      <c r="H21" s="132"/>
      <c r="I21" s="50">
        <f t="shared" si="13"/>
        <v>0</v>
      </c>
      <c r="J21" s="50">
        <f t="shared" si="1"/>
        <v>0</v>
      </c>
      <c r="K21" s="50">
        <f t="shared" si="4"/>
        <v>0</v>
      </c>
      <c r="L21" s="10"/>
      <c r="M21" s="72">
        <f t="shared" si="12"/>
        <v>0</v>
      </c>
      <c r="N21" s="10"/>
      <c r="O21" s="33" t="str">
        <f t="shared" si="0"/>
        <v>Supporto amministrativo al RUP in fase di affidamento</v>
      </c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72"/>
      <c r="BH21" s="140"/>
      <c r="BI21" s="140"/>
      <c r="BJ21" s="72"/>
      <c r="BK21" s="72"/>
    </row>
    <row r="22" spans="1:105" ht="17.399999999999999" hidden="1" x14ac:dyDescent="0.3">
      <c r="A22" s="48" t="s">
        <v>64</v>
      </c>
      <c r="B22" s="49" t="s">
        <v>7</v>
      </c>
      <c r="C22" s="191"/>
      <c r="D22" s="193"/>
      <c r="E22" s="214"/>
      <c r="F22" s="128">
        <v>0.05</v>
      </c>
      <c r="G22" s="46">
        <f t="shared" si="14"/>
        <v>0</v>
      </c>
      <c r="H22" s="132"/>
      <c r="I22" s="50">
        <f t="shared" ref="I22" si="15">IF(H22&gt;0,G22/H22,0)</f>
        <v>0</v>
      </c>
      <c r="J22" s="50">
        <f t="shared" ref="J22" si="16">I22*H22</f>
        <v>0</v>
      </c>
      <c r="K22" s="50">
        <f t="shared" ref="K22" si="17">IF(J22=0,G22,0)</f>
        <v>0</v>
      </c>
      <c r="L22" s="10"/>
      <c r="M22" s="72">
        <f t="shared" ref="M22" si="18">H22-SUM(P22:BK22)</f>
        <v>0</v>
      </c>
      <c r="N22" s="10"/>
      <c r="O22" s="33" t="str">
        <f t="shared" si="0"/>
        <v>Verifica capitolato - amm.</v>
      </c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72"/>
      <c r="BH22" s="140"/>
      <c r="BI22" s="140"/>
      <c r="BJ22" s="72"/>
      <c r="BK22" s="72"/>
    </row>
    <row r="23" spans="1:105" ht="17.399999999999999" hidden="1" x14ac:dyDescent="0.3">
      <c r="A23" s="20" t="s">
        <v>29</v>
      </c>
      <c r="B23" s="21" t="s">
        <v>7</v>
      </c>
      <c r="C23" s="191"/>
      <c r="D23" s="193"/>
      <c r="E23" s="214"/>
      <c r="F23" s="128"/>
      <c r="G23" s="46">
        <f t="shared" si="14"/>
        <v>0</v>
      </c>
      <c r="H23" s="133"/>
      <c r="I23" s="50">
        <f t="shared" ref="I23" si="19">IF(H23&gt;0,G23/H23,0)</f>
        <v>0</v>
      </c>
      <c r="J23" s="50">
        <f t="shared" ref="J23" si="20">I23*H23</f>
        <v>0</v>
      </c>
      <c r="K23" s="50">
        <f t="shared" ref="K23" si="21">IF(J23=0,G23,0)</f>
        <v>0</v>
      </c>
      <c r="L23" s="10"/>
      <c r="M23" s="72">
        <f t="shared" ref="M23" si="22">H23-SUM(P23:BK23)</f>
        <v>0</v>
      </c>
      <c r="N23" s="10"/>
      <c r="O23" s="33" t="str">
        <f t="shared" si="0"/>
        <v>Preparazione DUVRI - amm</v>
      </c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72"/>
      <c r="BH23" s="140"/>
      <c r="BI23" s="140"/>
      <c r="BJ23" s="72"/>
      <c r="BK23" s="72"/>
    </row>
    <row r="24" spans="1:105" ht="28.8" hidden="1" x14ac:dyDescent="0.3">
      <c r="A24" s="22" t="s">
        <v>8</v>
      </c>
      <c r="B24" s="21" t="s">
        <v>7</v>
      </c>
      <c r="C24" s="191"/>
      <c r="D24" s="193"/>
      <c r="E24" s="214"/>
      <c r="F24" s="128">
        <v>0.35</v>
      </c>
      <c r="G24" s="46">
        <f t="shared" si="14"/>
        <v>0</v>
      </c>
      <c r="H24" s="133"/>
      <c r="I24" s="32">
        <f t="shared" si="13"/>
        <v>0</v>
      </c>
      <c r="J24" s="32">
        <f t="shared" si="1"/>
        <v>0</v>
      </c>
      <c r="K24" s="32">
        <f t="shared" si="4"/>
        <v>0</v>
      </c>
      <c r="L24" s="10"/>
      <c r="M24" s="72">
        <f t="shared" si="12"/>
        <v>0</v>
      </c>
      <c r="N24" s="10"/>
      <c r="O24" s="22" t="str">
        <f t="shared" si="0"/>
        <v>Preparazione disciplinare, bando,contratto e allegati, delibera</v>
      </c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72"/>
      <c r="BH24" s="140"/>
      <c r="BI24" s="140"/>
      <c r="BJ24" s="72"/>
      <c r="BK24" s="72"/>
    </row>
    <row r="25" spans="1:105" ht="17.399999999999999" hidden="1" x14ac:dyDescent="0.3">
      <c r="A25" s="102" t="s">
        <v>9</v>
      </c>
      <c r="B25" s="21" t="s">
        <v>7</v>
      </c>
      <c r="C25" s="191"/>
      <c r="D25" s="193"/>
      <c r="E25" s="214"/>
      <c r="F25" s="128">
        <v>0.05</v>
      </c>
      <c r="G25" s="46">
        <f t="shared" si="14"/>
        <v>0</v>
      </c>
      <c r="H25" s="133"/>
      <c r="I25" s="32">
        <f t="shared" si="13"/>
        <v>0</v>
      </c>
      <c r="J25" s="32">
        <f t="shared" si="1"/>
        <v>0</v>
      </c>
      <c r="K25" s="32">
        <f t="shared" si="4"/>
        <v>0</v>
      </c>
      <c r="L25" s="10"/>
      <c r="M25" s="72">
        <f t="shared" si="12"/>
        <v>0</v>
      </c>
      <c r="N25" s="10"/>
      <c r="O25" s="22" t="str">
        <f t="shared" si="0"/>
        <v>Controlli contabili su delibere</v>
      </c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72"/>
      <c r="BH25" s="140"/>
      <c r="BI25" s="140"/>
      <c r="BJ25" s="72"/>
      <c r="BK25" s="72"/>
    </row>
    <row r="26" spans="1:105" ht="43.2" hidden="1" x14ac:dyDescent="0.3">
      <c r="A26" s="33" t="s">
        <v>10</v>
      </c>
      <c r="B26" s="21" t="s">
        <v>7</v>
      </c>
      <c r="C26" s="191"/>
      <c r="D26" s="193"/>
      <c r="E26" s="214">
        <f t="shared" ref="E26" si="23">SUM(F26:F29)</f>
        <v>0.49999999999999994</v>
      </c>
      <c r="F26" s="128">
        <v>0.3</v>
      </c>
      <c r="G26" s="46">
        <f t="shared" si="14"/>
        <v>0</v>
      </c>
      <c r="H26" s="133"/>
      <c r="I26" s="32">
        <f t="shared" si="13"/>
        <v>0</v>
      </c>
      <c r="J26" s="32">
        <f t="shared" si="1"/>
        <v>0</v>
      </c>
      <c r="K26" s="32">
        <f t="shared" si="4"/>
        <v>0</v>
      </c>
      <c r="L26" s="10"/>
      <c r="M26" s="72">
        <f t="shared" si="12"/>
        <v>0</v>
      </c>
      <c r="N26" s="10"/>
      <c r="O26" s="33" t="str">
        <f t="shared" si="0"/>
        <v>Svolgimento procedura (seggio di gara)/Assistenza alla commissione giudicatrice</v>
      </c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72"/>
      <c r="BH26" s="140"/>
      <c r="BI26" s="140"/>
      <c r="BJ26" s="72"/>
      <c r="BK26" s="72"/>
    </row>
    <row r="27" spans="1:105" s="26" customFormat="1" ht="17.399999999999999" hidden="1" x14ac:dyDescent="0.3">
      <c r="A27" s="102" t="s">
        <v>11</v>
      </c>
      <c r="B27" s="103" t="s">
        <v>7</v>
      </c>
      <c r="C27" s="191"/>
      <c r="D27" s="193"/>
      <c r="E27" s="214"/>
      <c r="F27" s="128">
        <v>0.05</v>
      </c>
      <c r="G27" s="46">
        <f t="shared" si="14"/>
        <v>0</v>
      </c>
      <c r="H27" s="133"/>
      <c r="I27" s="105">
        <f t="shared" si="13"/>
        <v>0</v>
      </c>
      <c r="J27" s="105">
        <f t="shared" si="1"/>
        <v>0</v>
      </c>
      <c r="K27" s="105">
        <f t="shared" si="4"/>
        <v>0</v>
      </c>
      <c r="L27" s="10"/>
      <c r="M27" s="72">
        <f t="shared" si="12"/>
        <v>0</v>
      </c>
      <c r="N27" s="10"/>
      <c r="O27" s="102" t="str">
        <f t="shared" si="0"/>
        <v>Obblighi informativi ANAC</v>
      </c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72"/>
      <c r="BH27" s="140"/>
      <c r="BI27" s="140"/>
      <c r="BJ27" s="72"/>
      <c r="BK27" s="72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</row>
    <row r="28" spans="1:105" ht="28.8" hidden="1" x14ac:dyDescent="0.3">
      <c r="A28" s="33" t="s">
        <v>12</v>
      </c>
      <c r="B28" s="21" t="s">
        <v>7</v>
      </c>
      <c r="C28" s="191"/>
      <c r="D28" s="193"/>
      <c r="E28" s="214"/>
      <c r="F28" s="128">
        <v>0.1</v>
      </c>
      <c r="G28" s="46">
        <f t="shared" si="14"/>
        <v>0</v>
      </c>
      <c r="H28" s="133"/>
      <c r="I28" s="32">
        <f t="shared" si="13"/>
        <v>0</v>
      </c>
      <c r="J28" s="32">
        <f t="shared" si="1"/>
        <v>0</v>
      </c>
      <c r="K28" s="32">
        <f t="shared" si="4"/>
        <v>0</v>
      </c>
      <c r="L28" s="10"/>
      <c r="M28" s="72">
        <f t="shared" si="12"/>
        <v>0</v>
      </c>
      <c r="N28" s="10"/>
      <c r="O28" s="20" t="str">
        <f t="shared" si="0"/>
        <v>Comunicazioni, pubblicazioni e verifiche di legge</v>
      </c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72"/>
      <c r="BH28" s="140"/>
      <c r="BI28" s="140"/>
      <c r="BJ28" s="72"/>
      <c r="BK28" s="72"/>
    </row>
    <row r="29" spans="1:105" ht="17.399999999999999" hidden="1" x14ac:dyDescent="0.3">
      <c r="A29" s="20" t="s">
        <v>13</v>
      </c>
      <c r="B29" s="21" t="s">
        <v>7</v>
      </c>
      <c r="C29" s="192"/>
      <c r="D29" s="194"/>
      <c r="E29" s="205"/>
      <c r="F29" s="128">
        <v>0.05</v>
      </c>
      <c r="G29" s="46">
        <f t="shared" si="14"/>
        <v>0</v>
      </c>
      <c r="H29" s="133"/>
      <c r="I29" s="32">
        <f t="shared" si="13"/>
        <v>0</v>
      </c>
      <c r="J29" s="32">
        <f t="shared" si="1"/>
        <v>0</v>
      </c>
      <c r="K29" s="32">
        <f t="shared" si="4"/>
        <v>0</v>
      </c>
      <c r="L29" s="10"/>
      <c r="M29" s="72">
        <f t="shared" si="12"/>
        <v>0</v>
      </c>
      <c r="N29" s="10"/>
      <c r="O29" s="20" t="str">
        <f t="shared" si="0"/>
        <v>Preparazione contratto per stipula</v>
      </c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72"/>
      <c r="BH29" s="140"/>
      <c r="BI29" s="140"/>
      <c r="BJ29" s="72"/>
      <c r="BK29" s="72"/>
    </row>
    <row r="30" spans="1:105" x14ac:dyDescent="0.3">
      <c r="A30" s="16" t="s">
        <v>110</v>
      </c>
      <c r="B30" s="15"/>
      <c r="C30" s="15"/>
      <c r="D30" s="15"/>
      <c r="E30" s="40"/>
      <c r="F30" s="40"/>
      <c r="G30" s="16"/>
      <c r="H30" s="134"/>
      <c r="I30" s="16"/>
      <c r="J30" s="16"/>
      <c r="K30" s="16"/>
      <c r="L30" s="8"/>
      <c r="M30" s="73"/>
      <c r="N30" s="8"/>
      <c r="O30" s="16" t="str">
        <f t="shared" si="0"/>
        <v>4.FASE ESECUZIONE 41%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</row>
    <row r="31" spans="1:105" ht="17.399999999999999" x14ac:dyDescent="0.3">
      <c r="A31" s="18" t="s">
        <v>14</v>
      </c>
      <c r="B31" s="17" t="s">
        <v>24</v>
      </c>
      <c r="C31" s="148">
        <v>0.08</v>
      </c>
      <c r="D31" s="52">
        <f>$R$1*C31</f>
        <v>0</v>
      </c>
      <c r="E31" s="144">
        <f>F31</f>
        <v>1</v>
      </c>
      <c r="F31" s="38">
        <v>1</v>
      </c>
      <c r="G31" s="46">
        <f>$R$1*C31*F31</f>
        <v>0</v>
      </c>
      <c r="H31" s="138">
        <f>IF($G$2="si",0,1)</f>
        <v>0</v>
      </c>
      <c r="I31" s="47">
        <f>IF(AND((H31&gt;0),($G$2="no")),G31/H31,0)</f>
        <v>0</v>
      </c>
      <c r="J31" s="47">
        <f t="shared" si="1"/>
        <v>0</v>
      </c>
      <c r="K31" s="47">
        <f t="shared" si="4"/>
        <v>0</v>
      </c>
      <c r="L31" s="8"/>
      <c r="M31" s="72">
        <f t="shared" si="12"/>
        <v>0</v>
      </c>
      <c r="N31" s="8"/>
      <c r="O31" s="18" t="str">
        <f t="shared" si="0"/>
        <v>Direzione dell'esecuzione</v>
      </c>
      <c r="P31" s="124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140"/>
      <c r="BI31" s="140"/>
      <c r="BJ31" s="72"/>
      <c r="BK31" s="72"/>
    </row>
    <row r="32" spans="1:105" ht="17.399999999999999" x14ac:dyDescent="0.3">
      <c r="A32" s="18" t="s">
        <v>14</v>
      </c>
      <c r="B32" s="12" t="s">
        <v>21</v>
      </c>
      <c r="C32" s="149">
        <v>0.21</v>
      </c>
      <c r="D32" s="51">
        <f>$R$1*C32</f>
        <v>0</v>
      </c>
      <c r="E32" s="144">
        <f>F32</f>
        <v>1</v>
      </c>
      <c r="F32" s="38">
        <v>1</v>
      </c>
      <c r="G32" s="46">
        <f>$R$1*C32*F32</f>
        <v>0</v>
      </c>
      <c r="H32" s="133"/>
      <c r="I32" s="47">
        <f>IF(AND((H32&gt;0),($J$2="no")),G32/H32,0)</f>
        <v>0</v>
      </c>
      <c r="J32" s="47">
        <f t="shared" si="1"/>
        <v>0</v>
      </c>
      <c r="K32" s="47">
        <f t="shared" si="4"/>
        <v>0</v>
      </c>
      <c r="M32" s="72">
        <f t="shared" si="12"/>
        <v>0</v>
      </c>
      <c r="N32" s="23"/>
      <c r="O32" s="18" t="str">
        <f t="shared" si="0"/>
        <v>Direzione dell'esecuzione</v>
      </c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124"/>
      <c r="BH32" s="140"/>
      <c r="BI32" s="140"/>
      <c r="BJ32" s="72"/>
      <c r="BK32" s="72"/>
    </row>
    <row r="33" spans="1:105" ht="28.8" x14ac:dyDescent="0.3">
      <c r="A33" s="18" t="s">
        <v>111</v>
      </c>
      <c r="B33" s="196" t="s">
        <v>112</v>
      </c>
      <c r="C33" s="195">
        <v>0.06</v>
      </c>
      <c r="D33" s="51">
        <f>$R$1*C33</f>
        <v>0</v>
      </c>
      <c r="E33" s="144">
        <f>F33</f>
        <v>1</v>
      </c>
      <c r="F33" s="38">
        <v>1</v>
      </c>
      <c r="G33" s="46">
        <f>$R$1*C33*F33</f>
        <v>0</v>
      </c>
      <c r="H33" s="133"/>
      <c r="I33" s="47">
        <f>IF(AND((H33&gt;0),($J$2="no")),G33/H33,0)</f>
        <v>0</v>
      </c>
      <c r="J33" s="47">
        <f t="shared" ref="J33" si="24">I33*H33</f>
        <v>0</v>
      </c>
      <c r="K33" s="47">
        <f t="shared" ref="K33" si="25">IF(J33=0,G33,0)</f>
        <v>0</v>
      </c>
      <c r="M33" s="72">
        <f t="shared" ref="M33" si="26">H33-SUM(P33:BK33)</f>
        <v>0</v>
      </c>
      <c r="N33" s="23"/>
      <c r="O33" s="18" t="str">
        <f t="shared" ref="O33" si="27">A33</f>
        <v>Direttori operativi</v>
      </c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124"/>
      <c r="BI33" s="124"/>
      <c r="BJ33" s="72"/>
      <c r="BK33" s="72"/>
    </row>
    <row r="34" spans="1:105" ht="17.399999999999999" x14ac:dyDescent="0.3">
      <c r="A34" s="20" t="s">
        <v>15</v>
      </c>
      <c r="B34" s="19" t="s">
        <v>6</v>
      </c>
      <c r="C34" s="106">
        <v>0.02</v>
      </c>
      <c r="D34" s="117">
        <f>$R$1*C34</f>
        <v>0</v>
      </c>
      <c r="E34" s="144">
        <f>F34</f>
        <v>1</v>
      </c>
      <c r="F34" s="38">
        <v>1</v>
      </c>
      <c r="G34" s="46">
        <f>$R$1*C34*F34</f>
        <v>0</v>
      </c>
      <c r="H34" s="133"/>
      <c r="I34" s="32">
        <f t="shared" si="13"/>
        <v>0</v>
      </c>
      <c r="J34" s="32">
        <f t="shared" si="1"/>
        <v>0</v>
      </c>
      <c r="K34" s="32">
        <f t="shared" si="4"/>
        <v>0</v>
      </c>
      <c r="M34" s="72">
        <f t="shared" si="12"/>
        <v>0</v>
      </c>
      <c r="N34" s="23"/>
      <c r="O34" s="20" t="str">
        <f t="shared" si="0"/>
        <v xml:space="preserve">verifica tecnica delle attività </v>
      </c>
      <c r="P34" s="72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71"/>
      <c r="AC34" s="171"/>
      <c r="AD34" s="171"/>
      <c r="AE34" s="171"/>
      <c r="AF34" s="1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140"/>
      <c r="BI34" s="140"/>
      <c r="BJ34" s="72"/>
      <c r="BK34" s="72"/>
    </row>
    <row r="35" spans="1:105" ht="17.399999999999999" x14ac:dyDescent="0.3">
      <c r="A35" s="20" t="s">
        <v>16</v>
      </c>
      <c r="B35" s="21" t="s">
        <v>7</v>
      </c>
      <c r="C35" s="208">
        <v>0.04</v>
      </c>
      <c r="D35" s="211">
        <f>$R$1*C35</f>
        <v>0</v>
      </c>
      <c r="E35" s="204">
        <f>SUM(F35:F38)</f>
        <v>1</v>
      </c>
      <c r="F35" s="128">
        <v>0.3</v>
      </c>
      <c r="G35" s="46">
        <f>$R$1*$C$35*F35</f>
        <v>0</v>
      </c>
      <c r="H35" s="133"/>
      <c r="I35" s="32">
        <f t="shared" si="13"/>
        <v>0</v>
      </c>
      <c r="J35" s="32">
        <f t="shared" si="1"/>
        <v>0</v>
      </c>
      <c r="K35" s="32">
        <f t="shared" si="4"/>
        <v>0</v>
      </c>
      <c r="M35" s="72">
        <f t="shared" si="12"/>
        <v>0</v>
      </c>
      <c r="N35" s="23"/>
      <c r="O35" s="33" t="str">
        <f t="shared" si="0"/>
        <v>Proposte d'ordine e ordine</v>
      </c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72"/>
      <c r="BH35" s="140"/>
      <c r="BI35" s="140"/>
      <c r="BJ35" s="72"/>
      <c r="BK35" s="72"/>
    </row>
    <row r="36" spans="1:105" ht="17.399999999999999" x14ac:dyDescent="0.3">
      <c r="A36" s="20" t="s">
        <v>17</v>
      </c>
      <c r="B36" s="21" t="s">
        <v>7</v>
      </c>
      <c r="C36" s="209"/>
      <c r="D36" s="212"/>
      <c r="E36" s="214"/>
      <c r="F36" s="128">
        <v>0.3</v>
      </c>
      <c r="G36" s="46">
        <f>$R$1*$C$35*F36</f>
        <v>0</v>
      </c>
      <c r="H36" s="133"/>
      <c r="I36" s="32">
        <f t="shared" si="13"/>
        <v>0</v>
      </c>
      <c r="J36" s="32">
        <f t="shared" si="1"/>
        <v>0</v>
      </c>
      <c r="K36" s="32">
        <f t="shared" si="4"/>
        <v>0</v>
      </c>
      <c r="M36" s="72">
        <f t="shared" si="12"/>
        <v>0</v>
      </c>
      <c r="N36" s="23"/>
      <c r="O36" s="22" t="str">
        <f t="shared" si="0"/>
        <v>rapportini e liquidazione fatture</v>
      </c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72"/>
      <c r="BH36" s="140"/>
      <c r="BI36" s="140"/>
      <c r="BJ36" s="72"/>
      <c r="BK36" s="72"/>
    </row>
    <row r="37" spans="1:105" ht="17.399999999999999" x14ac:dyDescent="0.3">
      <c r="A37" s="20" t="s">
        <v>19</v>
      </c>
      <c r="B37" s="21" t="s">
        <v>7</v>
      </c>
      <c r="C37" s="209"/>
      <c r="D37" s="212"/>
      <c r="E37" s="214"/>
      <c r="F37" s="128">
        <v>0.1</v>
      </c>
      <c r="G37" s="46">
        <f>$R$1*$C$35*F37</f>
        <v>0</v>
      </c>
      <c r="H37" s="133"/>
      <c r="I37" s="32">
        <f t="shared" si="13"/>
        <v>0</v>
      </c>
      <c r="J37" s="32">
        <f t="shared" si="1"/>
        <v>0</v>
      </c>
      <c r="K37" s="32">
        <f t="shared" si="4"/>
        <v>0</v>
      </c>
      <c r="M37" s="72">
        <f t="shared" si="12"/>
        <v>0</v>
      </c>
      <c r="N37" s="23"/>
      <c r="O37" s="33" t="str">
        <f t="shared" si="0"/>
        <v>obblighi informativi ANAC</v>
      </c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72"/>
      <c r="BH37" s="140"/>
      <c r="BI37" s="140"/>
      <c r="BJ37" s="72"/>
      <c r="BK37" s="72"/>
    </row>
    <row r="38" spans="1:105" ht="25.2" customHeight="1" x14ac:dyDescent="0.3">
      <c r="A38" s="20" t="s">
        <v>18</v>
      </c>
      <c r="B38" s="21" t="s">
        <v>7</v>
      </c>
      <c r="C38" s="210"/>
      <c r="D38" s="213"/>
      <c r="E38" s="205"/>
      <c r="F38" s="128">
        <v>0.3</v>
      </c>
      <c r="G38" s="46">
        <f>$R$1*$C$35*F38</f>
        <v>0</v>
      </c>
      <c r="H38" s="133"/>
      <c r="I38" s="32">
        <f t="shared" si="13"/>
        <v>0</v>
      </c>
      <c r="J38" s="32">
        <f t="shared" si="1"/>
        <v>0</v>
      </c>
      <c r="K38" s="32">
        <f t="shared" si="4"/>
        <v>0</v>
      </c>
      <c r="M38" s="72">
        <f t="shared" si="12"/>
        <v>0</v>
      </c>
      <c r="N38" s="23"/>
      <c r="O38" s="33" t="str">
        <f t="shared" si="0"/>
        <v xml:space="preserve">verifiche propedeutiche e pagamento fatture </v>
      </c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72"/>
      <c r="BH38" s="140"/>
      <c r="BI38" s="140"/>
      <c r="BJ38" s="72"/>
      <c r="BK38" s="72"/>
    </row>
    <row r="39" spans="1:105" ht="39" customHeight="1" x14ac:dyDescent="0.3">
      <c r="A39" s="16" t="s">
        <v>115</v>
      </c>
      <c r="B39" s="15"/>
      <c r="C39" s="15"/>
      <c r="D39" s="15"/>
      <c r="E39" s="40"/>
      <c r="F39" s="40"/>
      <c r="G39" s="16"/>
      <c r="H39" s="134"/>
      <c r="I39" s="16"/>
      <c r="J39" s="16"/>
      <c r="K39" s="16"/>
      <c r="L39" s="8"/>
      <c r="M39" s="73"/>
      <c r="N39" s="8"/>
      <c r="O39" s="16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197"/>
      <c r="DA39" s="9"/>
    </row>
    <row r="40" spans="1:105" ht="30.6" customHeight="1" x14ac:dyDescent="0.3">
      <c r="A40" s="20" t="s">
        <v>114</v>
      </c>
      <c r="B40" s="21" t="s">
        <v>7</v>
      </c>
      <c r="C40" s="179">
        <v>0.01</v>
      </c>
      <c r="D40" s="180">
        <f t="shared" ref="D40:D41" si="28">$R$1*C40</f>
        <v>0</v>
      </c>
      <c r="E40" s="144">
        <f t="shared" ref="E40:E41" si="29">F40</f>
        <v>1</v>
      </c>
      <c r="F40" s="38">
        <v>1</v>
      </c>
      <c r="G40" s="31">
        <f t="shared" ref="G40:G41" si="30">$R$1*C40*F40</f>
        <v>0</v>
      </c>
      <c r="H40" s="133"/>
      <c r="I40" s="32">
        <f t="shared" ref="I40:I41" si="31">IF(H40&gt;0,G40/H40,0)</f>
        <v>0</v>
      </c>
      <c r="J40" s="32">
        <f t="shared" ref="J40:J41" si="32">I40*H40</f>
        <v>0</v>
      </c>
      <c r="K40" s="32">
        <f t="shared" ref="K40:K41" si="33">IF(J40=0,G40,0)</f>
        <v>0</v>
      </c>
      <c r="M40" s="72">
        <f t="shared" ref="M40:M41" si="34">H40-SUM(P40:BK40)</f>
        <v>0</v>
      </c>
      <c r="N40" s="23"/>
      <c r="O40" s="33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40"/>
      <c r="BH40" s="140"/>
      <c r="BI40" s="140"/>
      <c r="BJ40" s="140"/>
      <c r="BK40" s="197"/>
      <c r="DA40" s="9"/>
    </row>
    <row r="41" spans="1:105" ht="30.6" customHeight="1" x14ac:dyDescent="0.3">
      <c r="A41" s="20" t="s">
        <v>43</v>
      </c>
      <c r="B41" s="19" t="s">
        <v>6</v>
      </c>
      <c r="C41" s="106">
        <v>0.11</v>
      </c>
      <c r="D41" s="181">
        <f t="shared" si="28"/>
        <v>0</v>
      </c>
      <c r="E41" s="144">
        <f t="shared" si="29"/>
        <v>1</v>
      </c>
      <c r="F41" s="38">
        <v>1</v>
      </c>
      <c r="G41" s="31">
        <f t="shared" si="30"/>
        <v>0</v>
      </c>
      <c r="H41" s="133"/>
      <c r="I41" s="32">
        <f t="shared" si="31"/>
        <v>0</v>
      </c>
      <c r="J41" s="32">
        <f t="shared" si="32"/>
        <v>0</v>
      </c>
      <c r="K41" s="32">
        <f t="shared" si="33"/>
        <v>0</v>
      </c>
      <c r="M41" s="72">
        <f t="shared" si="34"/>
        <v>0</v>
      </c>
      <c r="N41" s="23"/>
      <c r="O41" s="33"/>
      <c r="P41" s="140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140"/>
      <c r="BH41" s="140"/>
      <c r="BI41" s="140"/>
      <c r="BJ41" s="140"/>
      <c r="BK41" s="197"/>
      <c r="DA41" s="9"/>
    </row>
    <row r="42" spans="1:105" ht="43.2" x14ac:dyDescent="0.3">
      <c r="A42" s="20" t="s">
        <v>105</v>
      </c>
      <c r="B42" s="101" t="s">
        <v>113</v>
      </c>
      <c r="C42" s="150">
        <v>7.0000000000000007E-2</v>
      </c>
      <c r="D42" s="53">
        <f>$R$1*C42</f>
        <v>0</v>
      </c>
      <c r="E42" s="144">
        <f>F42</f>
        <v>1</v>
      </c>
      <c r="F42" s="38">
        <v>1</v>
      </c>
      <c r="G42" s="31">
        <f>$R$1*C42*F42</f>
        <v>0</v>
      </c>
      <c r="H42" s="133"/>
      <c r="I42" s="32">
        <f t="shared" si="13"/>
        <v>0</v>
      </c>
      <c r="J42" s="32">
        <f t="shared" si="1"/>
        <v>0</v>
      </c>
      <c r="K42" s="32">
        <f t="shared" si="4"/>
        <v>0</v>
      </c>
      <c r="M42" s="72">
        <f t="shared" si="12"/>
        <v>0</v>
      </c>
      <c r="N42" s="23"/>
      <c r="O42" s="20" t="str">
        <f t="shared" si="0"/>
        <v>Verifica di conformità (per gare superiori a 215.000 euro è una figura interna diversa dai precedenti collaboratori)</v>
      </c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140"/>
      <c r="BI42" s="140"/>
      <c r="BJ42" s="72"/>
      <c r="BK42" s="124"/>
    </row>
    <row r="43" spans="1:105" s="85" customFormat="1" x14ac:dyDescent="0.3">
      <c r="A43" s="81"/>
      <c r="B43" s="81"/>
      <c r="C43" s="81"/>
      <c r="D43" s="81"/>
      <c r="E43" s="81"/>
      <c r="F43" s="81"/>
      <c r="G43" s="82"/>
      <c r="H43" s="135"/>
      <c r="I43" s="81"/>
      <c r="J43" s="82"/>
      <c r="K43" s="82"/>
      <c r="L43" s="23"/>
      <c r="M43" s="83"/>
      <c r="N43" s="23"/>
      <c r="O43" s="81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</row>
    <row r="44" spans="1:105" s="85" customFormat="1" x14ac:dyDescent="0.3">
      <c r="A44" s="81"/>
      <c r="B44" s="81"/>
      <c r="C44" s="81"/>
      <c r="D44" s="81"/>
      <c r="E44" s="81"/>
      <c r="F44" s="81"/>
      <c r="G44" s="82"/>
      <c r="H44" s="135"/>
      <c r="I44" s="81"/>
      <c r="J44" s="82"/>
      <c r="K44" s="82"/>
      <c r="L44" s="23"/>
      <c r="M44" s="83"/>
      <c r="N44" s="23"/>
      <c r="O44" s="81"/>
      <c r="P44" s="140" t="str">
        <f t="shared" ref="P44:BK44" si="35">P4</f>
        <v>nome</v>
      </c>
      <c r="Q44" s="140" t="str">
        <f t="shared" si="35"/>
        <v>nome</v>
      </c>
      <c r="R44" s="140" t="str">
        <f t="shared" si="35"/>
        <v>nome</v>
      </c>
      <c r="S44" s="140" t="str">
        <f t="shared" si="35"/>
        <v>nome</v>
      </c>
      <c r="T44" s="140">
        <f t="shared" si="35"/>
        <v>0</v>
      </c>
      <c r="U44" s="140">
        <f t="shared" si="35"/>
        <v>0</v>
      </c>
      <c r="V44" s="140">
        <f t="shared" si="35"/>
        <v>0</v>
      </c>
      <c r="W44" s="140">
        <f t="shared" si="35"/>
        <v>0</v>
      </c>
      <c r="X44" s="140">
        <f t="shared" si="35"/>
        <v>0</v>
      </c>
      <c r="Y44" s="140">
        <f t="shared" si="35"/>
        <v>0</v>
      </c>
      <c r="Z44" s="140">
        <f t="shared" si="35"/>
        <v>0</v>
      </c>
      <c r="AA44" s="140">
        <f t="shared" si="35"/>
        <v>0</v>
      </c>
      <c r="AB44" s="140">
        <f t="shared" ref="AB44:AF44" si="36">AB4</f>
        <v>0</v>
      </c>
      <c r="AC44" s="140">
        <f t="shared" si="36"/>
        <v>0</v>
      </c>
      <c r="AD44" s="140">
        <f t="shared" si="36"/>
        <v>0</v>
      </c>
      <c r="AE44" s="140">
        <f t="shared" si="36"/>
        <v>0</v>
      </c>
      <c r="AF44" s="140">
        <f t="shared" si="36"/>
        <v>0</v>
      </c>
      <c r="AG44" s="140" t="str">
        <f t="shared" si="35"/>
        <v>nome</v>
      </c>
      <c r="AH44" s="140" t="str">
        <f t="shared" si="35"/>
        <v>nome</v>
      </c>
      <c r="AI44" s="140" t="str">
        <f t="shared" si="35"/>
        <v>nome</v>
      </c>
      <c r="AJ44" s="140">
        <f t="shared" si="35"/>
        <v>0</v>
      </c>
      <c r="AK44" s="140">
        <f t="shared" si="35"/>
        <v>0</v>
      </c>
      <c r="AL44" s="140">
        <f t="shared" si="35"/>
        <v>0</v>
      </c>
      <c r="AM44" s="140">
        <f t="shared" si="35"/>
        <v>0</v>
      </c>
      <c r="AN44" s="140">
        <f t="shared" si="35"/>
        <v>0</v>
      </c>
      <c r="AO44" s="140">
        <f t="shared" si="35"/>
        <v>0</v>
      </c>
      <c r="AP44" s="140">
        <f t="shared" si="35"/>
        <v>0</v>
      </c>
      <c r="AQ44" s="140">
        <f t="shared" si="35"/>
        <v>0</v>
      </c>
      <c r="AR44" s="140">
        <f t="shared" si="35"/>
        <v>0</v>
      </c>
      <c r="AS44" s="140">
        <f t="shared" si="35"/>
        <v>0</v>
      </c>
      <c r="AT44" s="140">
        <f t="shared" si="35"/>
        <v>0</v>
      </c>
      <c r="AU44" s="140">
        <f t="shared" si="35"/>
        <v>0</v>
      </c>
      <c r="AV44" s="140">
        <f t="shared" si="35"/>
        <v>0</v>
      </c>
      <c r="AW44" s="140">
        <f t="shared" si="35"/>
        <v>0</v>
      </c>
      <c r="AX44" s="140">
        <f t="shared" si="35"/>
        <v>0</v>
      </c>
      <c r="AY44" s="140">
        <f t="shared" si="35"/>
        <v>0</v>
      </c>
      <c r="AZ44" s="140">
        <f t="shared" si="35"/>
        <v>0</v>
      </c>
      <c r="BA44" s="140">
        <f t="shared" si="35"/>
        <v>0</v>
      </c>
      <c r="BB44" s="140">
        <f t="shared" si="35"/>
        <v>0</v>
      </c>
      <c r="BC44" s="140">
        <f t="shared" si="35"/>
        <v>0</v>
      </c>
      <c r="BD44" s="140">
        <f t="shared" si="35"/>
        <v>0</v>
      </c>
      <c r="BE44" s="140">
        <f t="shared" si="35"/>
        <v>0</v>
      </c>
      <c r="BF44" s="140">
        <f t="shared" si="35"/>
        <v>0</v>
      </c>
      <c r="BG44" s="140" t="str">
        <f t="shared" si="35"/>
        <v>nome</v>
      </c>
      <c r="BH44" s="140"/>
      <c r="BI44" s="140"/>
      <c r="BJ44" s="140" t="str">
        <f t="shared" si="35"/>
        <v>nome</v>
      </c>
      <c r="BK44" s="140" t="str">
        <f t="shared" si="35"/>
        <v>nome</v>
      </c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</row>
    <row r="45" spans="1:105" s="85" customFormat="1" ht="36" x14ac:dyDescent="0.3">
      <c r="A45" s="81"/>
      <c r="B45" s="81"/>
      <c r="C45" s="81"/>
      <c r="D45" s="81"/>
      <c r="E45" s="81"/>
      <c r="F45" s="81"/>
      <c r="G45" s="82"/>
      <c r="H45" s="135"/>
      <c r="I45" s="81"/>
      <c r="J45" s="82"/>
      <c r="K45" s="82"/>
      <c r="L45" s="23"/>
      <c r="M45" s="83"/>
      <c r="N45" s="23"/>
      <c r="O45" s="141" t="s">
        <v>49</v>
      </c>
      <c r="P45" s="14">
        <f>SUM(P46:P83)</f>
        <v>0</v>
      </c>
      <c r="Q45" s="14">
        <f t="shared" ref="Q45:BK45" si="37">SUM(Q46:Q83)</f>
        <v>0</v>
      </c>
      <c r="R45" s="14">
        <f t="shared" si="37"/>
        <v>0</v>
      </c>
      <c r="S45" s="14">
        <f t="shared" si="37"/>
        <v>0</v>
      </c>
      <c r="T45" s="14">
        <f t="shared" si="37"/>
        <v>0</v>
      </c>
      <c r="U45" s="14">
        <f t="shared" si="37"/>
        <v>0</v>
      </c>
      <c r="V45" s="14">
        <f t="shared" si="37"/>
        <v>0</v>
      </c>
      <c r="W45" s="14">
        <f t="shared" si="37"/>
        <v>0</v>
      </c>
      <c r="X45" s="14">
        <f t="shared" si="37"/>
        <v>0</v>
      </c>
      <c r="Y45" s="14">
        <f t="shared" si="37"/>
        <v>0</v>
      </c>
      <c r="Z45" s="14">
        <f t="shared" si="37"/>
        <v>0</v>
      </c>
      <c r="AA45" s="14">
        <f t="shared" si="37"/>
        <v>0</v>
      </c>
      <c r="AB45" s="14">
        <f t="shared" ref="AB45:AF45" si="38">SUM(AB46:AB83)</f>
        <v>0</v>
      </c>
      <c r="AC45" s="14">
        <f t="shared" si="38"/>
        <v>0</v>
      </c>
      <c r="AD45" s="14">
        <f t="shared" si="38"/>
        <v>0</v>
      </c>
      <c r="AE45" s="14">
        <f t="shared" si="38"/>
        <v>0</v>
      </c>
      <c r="AF45" s="14">
        <f t="shared" si="38"/>
        <v>0</v>
      </c>
      <c r="AG45" s="14">
        <f t="shared" si="37"/>
        <v>0</v>
      </c>
      <c r="AH45" s="14">
        <f t="shared" si="37"/>
        <v>0</v>
      </c>
      <c r="AI45" s="14">
        <f t="shared" si="37"/>
        <v>0</v>
      </c>
      <c r="AJ45" s="14">
        <f t="shared" si="37"/>
        <v>0</v>
      </c>
      <c r="AK45" s="14">
        <f t="shared" si="37"/>
        <v>0</v>
      </c>
      <c r="AL45" s="14">
        <f t="shared" si="37"/>
        <v>0</v>
      </c>
      <c r="AM45" s="14">
        <f t="shared" si="37"/>
        <v>0</v>
      </c>
      <c r="AN45" s="14">
        <f t="shared" si="37"/>
        <v>0</v>
      </c>
      <c r="AO45" s="14">
        <f t="shared" si="37"/>
        <v>0</v>
      </c>
      <c r="AP45" s="14">
        <f t="shared" si="37"/>
        <v>0</v>
      </c>
      <c r="AQ45" s="14">
        <f t="shared" si="37"/>
        <v>0</v>
      </c>
      <c r="AR45" s="14">
        <f t="shared" si="37"/>
        <v>0</v>
      </c>
      <c r="AS45" s="14">
        <f t="shared" si="37"/>
        <v>0</v>
      </c>
      <c r="AT45" s="14">
        <f t="shared" si="37"/>
        <v>0</v>
      </c>
      <c r="AU45" s="14">
        <f t="shared" si="37"/>
        <v>0</v>
      </c>
      <c r="AV45" s="14">
        <f t="shared" si="37"/>
        <v>0</v>
      </c>
      <c r="AW45" s="14">
        <f t="shared" si="37"/>
        <v>0</v>
      </c>
      <c r="AX45" s="14">
        <f t="shared" si="37"/>
        <v>0</v>
      </c>
      <c r="AY45" s="14">
        <f t="shared" si="37"/>
        <v>0</v>
      </c>
      <c r="AZ45" s="14">
        <f t="shared" si="37"/>
        <v>0</v>
      </c>
      <c r="BA45" s="14">
        <f t="shared" si="37"/>
        <v>0</v>
      </c>
      <c r="BB45" s="14">
        <f t="shared" si="37"/>
        <v>0</v>
      </c>
      <c r="BC45" s="14">
        <f t="shared" si="37"/>
        <v>0</v>
      </c>
      <c r="BD45" s="14">
        <f t="shared" si="37"/>
        <v>0</v>
      </c>
      <c r="BE45" s="14">
        <f t="shared" si="37"/>
        <v>0</v>
      </c>
      <c r="BF45" s="14">
        <f t="shared" si="37"/>
        <v>0</v>
      </c>
      <c r="BG45" s="14">
        <f t="shared" si="37"/>
        <v>0</v>
      </c>
      <c r="BH45" s="14">
        <f>SUM(BH46:BH83)</f>
        <v>0</v>
      </c>
      <c r="BI45" s="14">
        <f>SUM(BI46:BI83)</f>
        <v>0</v>
      </c>
      <c r="BJ45" s="14">
        <f t="shared" si="37"/>
        <v>0</v>
      </c>
      <c r="BK45" s="14">
        <f t="shared" si="37"/>
        <v>0</v>
      </c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</row>
    <row r="46" spans="1:105" s="23" customForma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18"/>
      <c r="M46" s="1"/>
      <c r="N46" s="109"/>
      <c r="O46" s="16" t="str">
        <f t="shared" ref="O46:O74" si="39">O5</f>
        <v>1.FASE PROGRAMM.SPESE INVEST.6%: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</row>
    <row r="47" spans="1:105" s="23" customFormat="1" ht="27.6" customHeight="1" x14ac:dyDescent="0.3">
      <c r="A47" s="27" t="s">
        <v>20</v>
      </c>
      <c r="B47" s="35"/>
      <c r="C47" s="35"/>
      <c r="D47" s="35"/>
      <c r="E47" s="35"/>
      <c r="F47" s="35"/>
      <c r="G47" s="35"/>
      <c r="H47" s="34"/>
      <c r="I47" s="35"/>
      <c r="J47" s="35"/>
      <c r="K47" s="35"/>
      <c r="L47" s="118"/>
      <c r="M47" s="1"/>
      <c r="N47" s="109"/>
      <c r="O47" s="18" t="str">
        <f t="shared" si="39"/>
        <v>Predisposizione programma triennale dei lavori</v>
      </c>
      <c r="P47" s="14">
        <f t="shared" ref="P47:BK47" si="40">IF(P6=1,P6*$I6,)</f>
        <v>0</v>
      </c>
      <c r="Q47" s="14">
        <f t="shared" si="40"/>
        <v>0</v>
      </c>
      <c r="R47" s="14">
        <f t="shared" si="40"/>
        <v>0</v>
      </c>
      <c r="S47" s="14">
        <f t="shared" si="40"/>
        <v>0</v>
      </c>
      <c r="T47" s="14">
        <f t="shared" si="40"/>
        <v>0</v>
      </c>
      <c r="U47" s="14">
        <f t="shared" si="40"/>
        <v>0</v>
      </c>
      <c r="V47" s="14">
        <f t="shared" si="40"/>
        <v>0</v>
      </c>
      <c r="W47" s="14">
        <f t="shared" si="40"/>
        <v>0</v>
      </c>
      <c r="X47" s="14">
        <f t="shared" si="40"/>
        <v>0</v>
      </c>
      <c r="Y47" s="14">
        <f t="shared" si="40"/>
        <v>0</v>
      </c>
      <c r="Z47" s="14">
        <f t="shared" si="40"/>
        <v>0</v>
      </c>
      <c r="AA47" s="14">
        <f t="shared" si="40"/>
        <v>0</v>
      </c>
      <c r="AB47" s="14">
        <f t="shared" ref="AB47:AF47" si="41">IF(AB6=1,AB6*$I6,)</f>
        <v>0</v>
      </c>
      <c r="AC47" s="14">
        <f t="shared" si="41"/>
        <v>0</v>
      </c>
      <c r="AD47" s="14">
        <f t="shared" si="41"/>
        <v>0</v>
      </c>
      <c r="AE47" s="14">
        <f t="shared" si="41"/>
        <v>0</v>
      </c>
      <c r="AF47" s="14">
        <f t="shared" si="41"/>
        <v>0</v>
      </c>
      <c r="AG47" s="14">
        <f t="shared" si="40"/>
        <v>0</v>
      </c>
      <c r="AH47" s="14">
        <f t="shared" si="40"/>
        <v>0</v>
      </c>
      <c r="AI47" s="14">
        <f t="shared" si="40"/>
        <v>0</v>
      </c>
      <c r="AJ47" s="14">
        <f t="shared" si="40"/>
        <v>0</v>
      </c>
      <c r="AK47" s="14">
        <f t="shared" si="40"/>
        <v>0</v>
      </c>
      <c r="AL47" s="14">
        <f t="shared" si="40"/>
        <v>0</v>
      </c>
      <c r="AM47" s="14">
        <f t="shared" si="40"/>
        <v>0</v>
      </c>
      <c r="AN47" s="14">
        <f t="shared" si="40"/>
        <v>0</v>
      </c>
      <c r="AO47" s="14">
        <f t="shared" si="40"/>
        <v>0</v>
      </c>
      <c r="AP47" s="14">
        <f t="shared" si="40"/>
        <v>0</v>
      </c>
      <c r="AQ47" s="14">
        <f t="shared" si="40"/>
        <v>0</v>
      </c>
      <c r="AR47" s="14">
        <f t="shared" si="40"/>
        <v>0</v>
      </c>
      <c r="AS47" s="14">
        <f t="shared" si="40"/>
        <v>0</v>
      </c>
      <c r="AT47" s="14">
        <f t="shared" si="40"/>
        <v>0</v>
      </c>
      <c r="AU47" s="14">
        <f t="shared" si="40"/>
        <v>0</v>
      </c>
      <c r="AV47" s="14">
        <f t="shared" si="40"/>
        <v>0</v>
      </c>
      <c r="AW47" s="14">
        <f t="shared" si="40"/>
        <v>0</v>
      </c>
      <c r="AX47" s="14">
        <f t="shared" si="40"/>
        <v>0</v>
      </c>
      <c r="AY47" s="14">
        <f t="shared" si="40"/>
        <v>0</v>
      </c>
      <c r="AZ47" s="14">
        <f t="shared" si="40"/>
        <v>0</v>
      </c>
      <c r="BA47" s="14">
        <f t="shared" si="40"/>
        <v>0</v>
      </c>
      <c r="BB47" s="14">
        <f t="shared" si="40"/>
        <v>0</v>
      </c>
      <c r="BC47" s="14">
        <f t="shared" si="40"/>
        <v>0</v>
      </c>
      <c r="BD47" s="14">
        <f t="shared" si="40"/>
        <v>0</v>
      </c>
      <c r="BE47" s="14">
        <f t="shared" si="40"/>
        <v>0</v>
      </c>
      <c r="BF47" s="14">
        <f t="shared" si="40"/>
        <v>0</v>
      </c>
      <c r="BG47" s="14">
        <f t="shared" si="40"/>
        <v>0</v>
      </c>
      <c r="BH47" s="14">
        <f>IF(BH6=1,BH6*$I6,)</f>
        <v>0</v>
      </c>
      <c r="BI47" s="14">
        <f>IF(BI6=1,BI6*$I6,)</f>
        <v>0</v>
      </c>
      <c r="BJ47" s="14">
        <f t="shared" ref="BJ47" si="42">IF(BJ6=1,BJ6*$I6,)</f>
        <v>0</v>
      </c>
      <c r="BK47" s="14">
        <f t="shared" si="40"/>
        <v>0</v>
      </c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</row>
    <row r="48" spans="1:105" s="23" customFormat="1" ht="36.6" customHeight="1" x14ac:dyDescent="0.3">
      <c r="A48" s="99" t="s">
        <v>35</v>
      </c>
      <c r="B48" s="35"/>
      <c r="C48" s="35"/>
      <c r="D48" s="35"/>
      <c r="E48" s="35"/>
      <c r="F48" s="35"/>
      <c r="G48" s="35"/>
      <c r="H48" s="34"/>
      <c r="I48" s="35"/>
      <c r="J48" s="35"/>
      <c r="K48" s="35"/>
      <c r="L48" s="118"/>
      <c r="M48" s="1"/>
      <c r="N48" s="109"/>
      <c r="O48" s="18" t="str">
        <f t="shared" si="39"/>
        <v>Predisposizione programma triennale dei lavori</v>
      </c>
      <c r="P48" s="14">
        <f t="shared" ref="P48:BK49" si="43">IF(P7=1,P7*$I7,)</f>
        <v>0</v>
      </c>
      <c r="Q48" s="14">
        <f t="shared" si="43"/>
        <v>0</v>
      </c>
      <c r="R48" s="14">
        <f t="shared" si="43"/>
        <v>0</v>
      </c>
      <c r="S48" s="14">
        <f t="shared" si="43"/>
        <v>0</v>
      </c>
      <c r="T48" s="14">
        <f t="shared" si="43"/>
        <v>0</v>
      </c>
      <c r="U48" s="14">
        <f t="shared" si="43"/>
        <v>0</v>
      </c>
      <c r="V48" s="14">
        <f t="shared" si="43"/>
        <v>0</v>
      </c>
      <c r="W48" s="14">
        <f t="shared" si="43"/>
        <v>0</v>
      </c>
      <c r="X48" s="14">
        <f t="shared" si="43"/>
        <v>0</v>
      </c>
      <c r="Y48" s="14">
        <f t="shared" si="43"/>
        <v>0</v>
      </c>
      <c r="Z48" s="14">
        <f t="shared" si="43"/>
        <v>0</v>
      </c>
      <c r="AA48" s="14">
        <f t="shared" si="43"/>
        <v>0</v>
      </c>
      <c r="AB48" s="14">
        <f t="shared" ref="AB48:AF48" si="44">IF(AB7=1,AB7*$I7,)</f>
        <v>0</v>
      </c>
      <c r="AC48" s="14">
        <f t="shared" si="44"/>
        <v>0</v>
      </c>
      <c r="AD48" s="14">
        <f t="shared" si="44"/>
        <v>0</v>
      </c>
      <c r="AE48" s="14">
        <f t="shared" si="44"/>
        <v>0</v>
      </c>
      <c r="AF48" s="14">
        <f t="shared" si="44"/>
        <v>0</v>
      </c>
      <c r="AG48" s="14">
        <f t="shared" si="43"/>
        <v>0</v>
      </c>
      <c r="AH48" s="14">
        <f t="shared" si="43"/>
        <v>0</v>
      </c>
      <c r="AI48" s="14">
        <f t="shared" si="43"/>
        <v>0</v>
      </c>
      <c r="AJ48" s="14">
        <f t="shared" si="43"/>
        <v>0</v>
      </c>
      <c r="AK48" s="14">
        <f t="shared" si="43"/>
        <v>0</v>
      </c>
      <c r="AL48" s="14">
        <f t="shared" si="43"/>
        <v>0</v>
      </c>
      <c r="AM48" s="14">
        <f t="shared" si="43"/>
        <v>0</v>
      </c>
      <c r="AN48" s="14">
        <f t="shared" si="43"/>
        <v>0</v>
      </c>
      <c r="AO48" s="14">
        <f t="shared" si="43"/>
        <v>0</v>
      </c>
      <c r="AP48" s="14">
        <f t="shared" si="43"/>
        <v>0</v>
      </c>
      <c r="AQ48" s="14">
        <f t="shared" si="43"/>
        <v>0</v>
      </c>
      <c r="AR48" s="14">
        <f t="shared" si="43"/>
        <v>0</v>
      </c>
      <c r="AS48" s="14">
        <f t="shared" si="43"/>
        <v>0</v>
      </c>
      <c r="AT48" s="14">
        <f t="shared" si="43"/>
        <v>0</v>
      </c>
      <c r="AU48" s="14">
        <f t="shared" si="43"/>
        <v>0</v>
      </c>
      <c r="AV48" s="14">
        <f t="shared" si="43"/>
        <v>0</v>
      </c>
      <c r="AW48" s="14">
        <f t="shared" si="43"/>
        <v>0</v>
      </c>
      <c r="AX48" s="14">
        <f t="shared" si="43"/>
        <v>0</v>
      </c>
      <c r="AY48" s="14">
        <f t="shared" si="43"/>
        <v>0</v>
      </c>
      <c r="AZ48" s="14">
        <f t="shared" si="43"/>
        <v>0</v>
      </c>
      <c r="BA48" s="14">
        <f t="shared" si="43"/>
        <v>0</v>
      </c>
      <c r="BB48" s="14">
        <f t="shared" si="43"/>
        <v>0</v>
      </c>
      <c r="BC48" s="14">
        <f t="shared" si="43"/>
        <v>0</v>
      </c>
      <c r="BD48" s="14">
        <f t="shared" si="43"/>
        <v>0</v>
      </c>
      <c r="BE48" s="14">
        <f t="shared" si="43"/>
        <v>0</v>
      </c>
      <c r="BF48" s="14">
        <f t="shared" si="43"/>
        <v>0</v>
      </c>
      <c r="BG48" s="14">
        <f t="shared" si="43"/>
        <v>0</v>
      </c>
      <c r="BH48" s="14">
        <f t="shared" si="43"/>
        <v>0</v>
      </c>
      <c r="BI48" s="14">
        <f t="shared" si="43"/>
        <v>0</v>
      </c>
      <c r="BJ48" s="14">
        <f t="shared" ref="BJ48" si="45">IF(BJ7=1,BJ7*$I7,)</f>
        <v>0</v>
      </c>
      <c r="BK48" s="14">
        <f t="shared" si="43"/>
        <v>0</v>
      </c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</row>
    <row r="49" spans="1:105" s="23" customFormat="1" ht="27" customHeight="1" x14ac:dyDescent="0.3">
      <c r="A49" s="98" t="s">
        <v>35</v>
      </c>
      <c r="B49" s="35"/>
      <c r="C49" s="35"/>
      <c r="D49" s="35"/>
      <c r="E49" s="35"/>
      <c r="F49" s="35"/>
      <c r="G49" s="35"/>
      <c r="H49" s="34"/>
      <c r="I49" s="35"/>
      <c r="J49" s="35"/>
      <c r="K49" s="35"/>
      <c r="L49" s="118"/>
      <c r="M49" s="1"/>
      <c r="N49" s="109"/>
      <c r="O49" s="18" t="str">
        <f t="shared" si="39"/>
        <v>Predisposizione programma triennale dei lavori</v>
      </c>
      <c r="P49" s="14">
        <f t="shared" ref="P49:BK49" si="46">IF(P8=1,P8*$I8,)</f>
        <v>0</v>
      </c>
      <c r="Q49" s="14">
        <f t="shared" si="46"/>
        <v>0</v>
      </c>
      <c r="R49" s="14">
        <f t="shared" si="46"/>
        <v>0</v>
      </c>
      <c r="S49" s="14">
        <f t="shared" si="46"/>
        <v>0</v>
      </c>
      <c r="T49" s="14">
        <f t="shared" si="46"/>
        <v>0</v>
      </c>
      <c r="U49" s="14">
        <f t="shared" si="46"/>
        <v>0</v>
      </c>
      <c r="V49" s="14">
        <f t="shared" si="46"/>
        <v>0</v>
      </c>
      <c r="W49" s="14">
        <f t="shared" si="46"/>
        <v>0</v>
      </c>
      <c r="X49" s="14">
        <f t="shared" si="46"/>
        <v>0</v>
      </c>
      <c r="Y49" s="14">
        <f t="shared" si="46"/>
        <v>0</v>
      </c>
      <c r="Z49" s="14">
        <f t="shared" si="46"/>
        <v>0</v>
      </c>
      <c r="AA49" s="14">
        <f t="shared" si="46"/>
        <v>0</v>
      </c>
      <c r="AB49" s="14">
        <f t="shared" ref="AB49:AF49" si="47">IF(AB8=1,AB8*$I8,)</f>
        <v>0</v>
      </c>
      <c r="AC49" s="14">
        <f t="shared" si="47"/>
        <v>0</v>
      </c>
      <c r="AD49" s="14">
        <f t="shared" si="47"/>
        <v>0</v>
      </c>
      <c r="AE49" s="14">
        <f t="shared" si="47"/>
        <v>0</v>
      </c>
      <c r="AF49" s="14">
        <f t="shared" si="47"/>
        <v>0</v>
      </c>
      <c r="AG49" s="14">
        <f t="shared" si="46"/>
        <v>0</v>
      </c>
      <c r="AH49" s="14">
        <f t="shared" si="46"/>
        <v>0</v>
      </c>
      <c r="AI49" s="14">
        <f t="shared" si="46"/>
        <v>0</v>
      </c>
      <c r="AJ49" s="14">
        <f t="shared" si="46"/>
        <v>0</v>
      </c>
      <c r="AK49" s="14">
        <f t="shared" si="46"/>
        <v>0</v>
      </c>
      <c r="AL49" s="14">
        <f t="shared" si="46"/>
        <v>0</v>
      </c>
      <c r="AM49" s="14">
        <f t="shared" si="46"/>
        <v>0</v>
      </c>
      <c r="AN49" s="14">
        <f t="shared" si="46"/>
        <v>0</v>
      </c>
      <c r="AO49" s="14">
        <f t="shared" si="46"/>
        <v>0</v>
      </c>
      <c r="AP49" s="14">
        <f t="shared" si="46"/>
        <v>0</v>
      </c>
      <c r="AQ49" s="14">
        <f t="shared" si="46"/>
        <v>0</v>
      </c>
      <c r="AR49" s="14">
        <f t="shared" si="46"/>
        <v>0</v>
      </c>
      <c r="AS49" s="14">
        <f t="shared" si="46"/>
        <v>0</v>
      </c>
      <c r="AT49" s="14">
        <f t="shared" si="46"/>
        <v>0</v>
      </c>
      <c r="AU49" s="14">
        <f t="shared" si="46"/>
        <v>0</v>
      </c>
      <c r="AV49" s="14">
        <f t="shared" si="46"/>
        <v>0</v>
      </c>
      <c r="AW49" s="14">
        <f t="shared" si="46"/>
        <v>0</v>
      </c>
      <c r="AX49" s="14">
        <f t="shared" si="46"/>
        <v>0</v>
      </c>
      <c r="AY49" s="14">
        <f t="shared" si="46"/>
        <v>0</v>
      </c>
      <c r="AZ49" s="14">
        <f t="shared" si="46"/>
        <v>0</v>
      </c>
      <c r="BA49" s="14">
        <f t="shared" si="46"/>
        <v>0</v>
      </c>
      <c r="BB49" s="14">
        <f t="shared" si="46"/>
        <v>0</v>
      </c>
      <c r="BC49" s="14">
        <f t="shared" si="46"/>
        <v>0</v>
      </c>
      <c r="BD49" s="14">
        <f t="shared" si="46"/>
        <v>0</v>
      </c>
      <c r="BE49" s="14">
        <f t="shared" si="46"/>
        <v>0</v>
      </c>
      <c r="BF49" s="14">
        <f t="shared" si="46"/>
        <v>0</v>
      </c>
      <c r="BG49" s="14">
        <f t="shared" si="46"/>
        <v>0</v>
      </c>
      <c r="BH49" s="14">
        <f t="shared" si="43"/>
        <v>0</v>
      </c>
      <c r="BI49" s="14">
        <f t="shared" si="43"/>
        <v>0</v>
      </c>
      <c r="BJ49" s="14">
        <f t="shared" ref="BJ49" si="48">IF(BJ8=1,BJ8*$I8,)</f>
        <v>0</v>
      </c>
      <c r="BK49" s="14">
        <f t="shared" si="46"/>
        <v>0</v>
      </c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</row>
    <row r="50" spans="1:105" s="23" customFormat="1" x14ac:dyDescent="0.3">
      <c r="A50" s="35"/>
      <c r="B50" s="35"/>
      <c r="C50" s="35"/>
      <c r="D50" s="35"/>
      <c r="E50" s="35"/>
      <c r="F50" s="35"/>
      <c r="G50" s="35"/>
      <c r="H50" s="34"/>
      <c r="I50" s="35"/>
      <c r="J50" s="35"/>
      <c r="K50" s="35"/>
      <c r="L50" s="118"/>
      <c r="M50" s="1"/>
      <c r="N50" s="109"/>
      <c r="O50" s="16" t="str">
        <f t="shared" si="39"/>
        <v>2.FASE VERIFICA 19%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</row>
    <row r="51" spans="1:105" s="23" customFormat="1" x14ac:dyDescent="0.3">
      <c r="A51" s="35"/>
      <c r="B51" s="35"/>
      <c r="C51" s="35"/>
      <c r="D51" s="35"/>
      <c r="E51" s="35"/>
      <c r="F51" s="35"/>
      <c r="G51" s="35"/>
      <c r="H51" s="34"/>
      <c r="I51" s="35"/>
      <c r="J51" s="35"/>
      <c r="K51" s="35"/>
      <c r="L51" s="118"/>
      <c r="M51" s="1"/>
      <c r="N51" s="109"/>
      <c r="O51" s="18" t="str">
        <f t="shared" si="39"/>
        <v>Verifica preventiva progettazione</v>
      </c>
      <c r="P51" s="14">
        <f t="shared" ref="P51:BK54" si="49">IF(P10=1,P10*$I10,)</f>
        <v>0</v>
      </c>
      <c r="Q51" s="14">
        <f t="shared" si="49"/>
        <v>0</v>
      </c>
      <c r="R51" s="14">
        <f t="shared" si="49"/>
        <v>0</v>
      </c>
      <c r="S51" s="14">
        <f t="shared" si="49"/>
        <v>0</v>
      </c>
      <c r="T51" s="14">
        <f t="shared" si="49"/>
        <v>0</v>
      </c>
      <c r="U51" s="14">
        <f t="shared" si="49"/>
        <v>0</v>
      </c>
      <c r="V51" s="14">
        <f t="shared" si="49"/>
        <v>0</v>
      </c>
      <c r="W51" s="14">
        <f t="shared" si="49"/>
        <v>0</v>
      </c>
      <c r="X51" s="14">
        <f t="shared" si="49"/>
        <v>0</v>
      </c>
      <c r="Y51" s="14">
        <f t="shared" si="49"/>
        <v>0</v>
      </c>
      <c r="Z51" s="14">
        <f t="shared" si="49"/>
        <v>0</v>
      </c>
      <c r="AA51" s="14">
        <f t="shared" si="49"/>
        <v>0</v>
      </c>
      <c r="AB51" s="14">
        <f t="shared" ref="AB51:AF51" si="50">IF(AB10=1,AB10*$I10,)</f>
        <v>0</v>
      </c>
      <c r="AC51" s="14">
        <f t="shared" si="50"/>
        <v>0</v>
      </c>
      <c r="AD51" s="14">
        <f t="shared" si="50"/>
        <v>0</v>
      </c>
      <c r="AE51" s="14">
        <f t="shared" si="50"/>
        <v>0</v>
      </c>
      <c r="AF51" s="14">
        <f t="shared" si="50"/>
        <v>0</v>
      </c>
      <c r="AG51" s="14">
        <f t="shared" si="49"/>
        <v>0</v>
      </c>
      <c r="AH51" s="14">
        <f t="shared" si="49"/>
        <v>0</v>
      </c>
      <c r="AI51" s="14">
        <f t="shared" si="49"/>
        <v>0</v>
      </c>
      <c r="AJ51" s="14">
        <f t="shared" si="49"/>
        <v>0</v>
      </c>
      <c r="AK51" s="14">
        <f t="shared" si="49"/>
        <v>0</v>
      </c>
      <c r="AL51" s="14">
        <f t="shared" si="49"/>
        <v>0</v>
      </c>
      <c r="AM51" s="14">
        <f t="shared" si="49"/>
        <v>0</v>
      </c>
      <c r="AN51" s="14">
        <f t="shared" si="49"/>
        <v>0</v>
      </c>
      <c r="AO51" s="14">
        <f t="shared" si="49"/>
        <v>0</v>
      </c>
      <c r="AP51" s="14">
        <f t="shared" si="49"/>
        <v>0</v>
      </c>
      <c r="AQ51" s="14">
        <f t="shared" si="49"/>
        <v>0</v>
      </c>
      <c r="AR51" s="14">
        <f t="shared" si="49"/>
        <v>0</v>
      </c>
      <c r="AS51" s="14">
        <f t="shared" si="49"/>
        <v>0</v>
      </c>
      <c r="AT51" s="14">
        <f t="shared" si="49"/>
        <v>0</v>
      </c>
      <c r="AU51" s="14">
        <f t="shared" si="49"/>
        <v>0</v>
      </c>
      <c r="AV51" s="14">
        <f t="shared" si="49"/>
        <v>0</v>
      </c>
      <c r="AW51" s="14">
        <f t="shared" si="49"/>
        <v>0</v>
      </c>
      <c r="AX51" s="14">
        <f t="shared" si="49"/>
        <v>0</v>
      </c>
      <c r="AY51" s="14">
        <f t="shared" si="49"/>
        <v>0</v>
      </c>
      <c r="AZ51" s="14">
        <f t="shared" si="49"/>
        <v>0</v>
      </c>
      <c r="BA51" s="14">
        <f t="shared" si="49"/>
        <v>0</v>
      </c>
      <c r="BB51" s="14">
        <f t="shared" si="49"/>
        <v>0</v>
      </c>
      <c r="BC51" s="14">
        <f t="shared" si="49"/>
        <v>0</v>
      </c>
      <c r="BD51" s="14">
        <f t="shared" si="49"/>
        <v>0</v>
      </c>
      <c r="BE51" s="14">
        <f t="shared" si="49"/>
        <v>0</v>
      </c>
      <c r="BF51" s="14">
        <f t="shared" si="49"/>
        <v>0</v>
      </c>
      <c r="BG51" s="14">
        <f t="shared" si="49"/>
        <v>0</v>
      </c>
      <c r="BH51" s="14">
        <f t="shared" si="49"/>
        <v>0</v>
      </c>
      <c r="BI51" s="14">
        <f t="shared" si="49"/>
        <v>0</v>
      </c>
      <c r="BJ51" s="14">
        <f t="shared" ref="BJ51" si="51">IF(BJ10=1,BJ10*$I10,)</f>
        <v>0</v>
      </c>
      <c r="BK51" s="14">
        <f t="shared" si="49"/>
        <v>0</v>
      </c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</row>
    <row r="52" spans="1:105" s="23" customFormat="1" x14ac:dyDescent="0.3">
      <c r="A52" s="35"/>
      <c r="B52" s="35"/>
      <c r="C52" s="35"/>
      <c r="D52" s="35"/>
      <c r="E52" s="35"/>
      <c r="F52" s="35"/>
      <c r="G52" s="35"/>
      <c r="H52" s="34"/>
      <c r="I52" s="35"/>
      <c r="J52" s="35"/>
      <c r="K52" s="35"/>
      <c r="L52" s="118"/>
      <c r="M52" s="1"/>
      <c r="N52" s="109"/>
      <c r="O52" s="18" t="str">
        <f t="shared" si="39"/>
        <v>Verifica preventiva progettazione</v>
      </c>
      <c r="P52" s="14">
        <f t="shared" ref="P52:BK52" si="52">IF(P11=1,P11*$I11,)</f>
        <v>0</v>
      </c>
      <c r="Q52" s="14">
        <f t="shared" si="52"/>
        <v>0</v>
      </c>
      <c r="R52" s="14">
        <f t="shared" si="52"/>
        <v>0</v>
      </c>
      <c r="S52" s="14">
        <f t="shared" si="52"/>
        <v>0</v>
      </c>
      <c r="T52" s="14">
        <f t="shared" si="52"/>
        <v>0</v>
      </c>
      <c r="U52" s="14">
        <f t="shared" si="52"/>
        <v>0</v>
      </c>
      <c r="V52" s="14">
        <f t="shared" si="52"/>
        <v>0</v>
      </c>
      <c r="W52" s="14">
        <f t="shared" si="52"/>
        <v>0</v>
      </c>
      <c r="X52" s="14">
        <f t="shared" si="52"/>
        <v>0</v>
      </c>
      <c r="Y52" s="14">
        <f t="shared" si="52"/>
        <v>0</v>
      </c>
      <c r="Z52" s="14">
        <f t="shared" si="52"/>
        <v>0</v>
      </c>
      <c r="AA52" s="14">
        <f t="shared" si="52"/>
        <v>0</v>
      </c>
      <c r="AB52" s="14">
        <f t="shared" ref="AB52:AF52" si="53">IF(AB11=1,AB11*$I11,)</f>
        <v>0</v>
      </c>
      <c r="AC52" s="14">
        <f t="shared" si="53"/>
        <v>0</v>
      </c>
      <c r="AD52" s="14">
        <f t="shared" si="53"/>
        <v>0</v>
      </c>
      <c r="AE52" s="14">
        <f t="shared" si="53"/>
        <v>0</v>
      </c>
      <c r="AF52" s="14">
        <f t="shared" si="53"/>
        <v>0</v>
      </c>
      <c r="AG52" s="14">
        <f t="shared" si="52"/>
        <v>0</v>
      </c>
      <c r="AH52" s="14">
        <f t="shared" si="52"/>
        <v>0</v>
      </c>
      <c r="AI52" s="14">
        <f t="shared" si="52"/>
        <v>0</v>
      </c>
      <c r="AJ52" s="14">
        <f t="shared" si="52"/>
        <v>0</v>
      </c>
      <c r="AK52" s="14">
        <f t="shared" si="52"/>
        <v>0</v>
      </c>
      <c r="AL52" s="14">
        <f t="shared" si="52"/>
        <v>0</v>
      </c>
      <c r="AM52" s="14">
        <f t="shared" si="52"/>
        <v>0</v>
      </c>
      <c r="AN52" s="14">
        <f t="shared" si="52"/>
        <v>0</v>
      </c>
      <c r="AO52" s="14">
        <f t="shared" si="52"/>
        <v>0</v>
      </c>
      <c r="AP52" s="14">
        <f t="shared" si="52"/>
        <v>0</v>
      </c>
      <c r="AQ52" s="14">
        <f t="shared" si="52"/>
        <v>0</v>
      </c>
      <c r="AR52" s="14">
        <f t="shared" si="52"/>
        <v>0</v>
      </c>
      <c r="AS52" s="14">
        <f t="shared" si="52"/>
        <v>0</v>
      </c>
      <c r="AT52" s="14">
        <f t="shared" si="52"/>
        <v>0</v>
      </c>
      <c r="AU52" s="14">
        <f t="shared" si="52"/>
        <v>0</v>
      </c>
      <c r="AV52" s="14">
        <f t="shared" si="52"/>
        <v>0</v>
      </c>
      <c r="AW52" s="14">
        <f t="shared" si="52"/>
        <v>0</v>
      </c>
      <c r="AX52" s="14">
        <f t="shared" si="52"/>
        <v>0</v>
      </c>
      <c r="AY52" s="14">
        <f t="shared" si="52"/>
        <v>0</v>
      </c>
      <c r="AZ52" s="14">
        <f t="shared" si="52"/>
        <v>0</v>
      </c>
      <c r="BA52" s="14">
        <f t="shared" si="52"/>
        <v>0</v>
      </c>
      <c r="BB52" s="14">
        <f t="shared" si="52"/>
        <v>0</v>
      </c>
      <c r="BC52" s="14">
        <f t="shared" si="52"/>
        <v>0</v>
      </c>
      <c r="BD52" s="14">
        <f t="shared" si="52"/>
        <v>0</v>
      </c>
      <c r="BE52" s="14">
        <f t="shared" si="52"/>
        <v>0</v>
      </c>
      <c r="BF52" s="14">
        <f t="shared" si="52"/>
        <v>0</v>
      </c>
      <c r="BG52" s="14">
        <f t="shared" si="52"/>
        <v>0</v>
      </c>
      <c r="BH52" s="14">
        <f t="shared" si="49"/>
        <v>0</v>
      </c>
      <c r="BI52" s="14">
        <f t="shared" si="49"/>
        <v>0</v>
      </c>
      <c r="BJ52" s="14">
        <f t="shared" ref="BJ52" si="54">IF(BJ11=1,BJ11*$I11,)</f>
        <v>0</v>
      </c>
      <c r="BK52" s="14">
        <f t="shared" si="52"/>
        <v>0</v>
      </c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</row>
    <row r="53" spans="1:105" s="23" customFormat="1" x14ac:dyDescent="0.3">
      <c r="A53" s="35"/>
      <c r="B53" s="35"/>
      <c r="C53" s="35"/>
      <c r="D53" s="35"/>
      <c r="E53" s="35"/>
      <c r="F53" s="35"/>
      <c r="G53" s="35"/>
      <c r="H53" s="34"/>
      <c r="I53" s="35"/>
      <c r="J53" s="35"/>
      <c r="K53" s="35"/>
      <c r="L53" s="118"/>
      <c r="M53" s="1"/>
      <c r="N53" s="109"/>
      <c r="O53" s="18" t="str">
        <f t="shared" si="39"/>
        <v>Verifica preventiva progettazione</v>
      </c>
      <c r="P53" s="14">
        <f t="shared" ref="P53:BK53" si="55">IF(P12=1,P12*$I12,)</f>
        <v>0</v>
      </c>
      <c r="Q53" s="14">
        <f t="shared" si="55"/>
        <v>0</v>
      </c>
      <c r="R53" s="14">
        <f t="shared" si="55"/>
        <v>0</v>
      </c>
      <c r="S53" s="14">
        <f t="shared" si="55"/>
        <v>0</v>
      </c>
      <c r="T53" s="14">
        <f t="shared" si="55"/>
        <v>0</v>
      </c>
      <c r="U53" s="14">
        <f t="shared" si="55"/>
        <v>0</v>
      </c>
      <c r="V53" s="14">
        <f t="shared" si="55"/>
        <v>0</v>
      </c>
      <c r="W53" s="14">
        <f t="shared" si="55"/>
        <v>0</v>
      </c>
      <c r="X53" s="14">
        <f t="shared" si="55"/>
        <v>0</v>
      </c>
      <c r="Y53" s="14">
        <f t="shared" si="55"/>
        <v>0</v>
      </c>
      <c r="Z53" s="14">
        <f t="shared" si="55"/>
        <v>0</v>
      </c>
      <c r="AA53" s="14">
        <f t="shared" si="55"/>
        <v>0</v>
      </c>
      <c r="AB53" s="14">
        <f t="shared" ref="AB53:AF53" si="56">IF(AB12=1,AB12*$I12,)</f>
        <v>0</v>
      </c>
      <c r="AC53" s="14">
        <f t="shared" si="56"/>
        <v>0</v>
      </c>
      <c r="AD53" s="14">
        <f t="shared" si="56"/>
        <v>0</v>
      </c>
      <c r="AE53" s="14">
        <f t="shared" si="56"/>
        <v>0</v>
      </c>
      <c r="AF53" s="14">
        <f t="shared" si="56"/>
        <v>0</v>
      </c>
      <c r="AG53" s="14">
        <f t="shared" si="55"/>
        <v>0</v>
      </c>
      <c r="AH53" s="14">
        <f t="shared" si="55"/>
        <v>0</v>
      </c>
      <c r="AI53" s="14">
        <f t="shared" si="55"/>
        <v>0</v>
      </c>
      <c r="AJ53" s="14">
        <f t="shared" si="55"/>
        <v>0</v>
      </c>
      <c r="AK53" s="14">
        <f t="shared" si="55"/>
        <v>0</v>
      </c>
      <c r="AL53" s="14">
        <f t="shared" si="55"/>
        <v>0</v>
      </c>
      <c r="AM53" s="14">
        <f t="shared" si="55"/>
        <v>0</v>
      </c>
      <c r="AN53" s="14">
        <f t="shared" si="55"/>
        <v>0</v>
      </c>
      <c r="AO53" s="14">
        <f t="shared" si="55"/>
        <v>0</v>
      </c>
      <c r="AP53" s="14">
        <f t="shared" si="55"/>
        <v>0</v>
      </c>
      <c r="AQ53" s="14">
        <f t="shared" si="55"/>
        <v>0</v>
      </c>
      <c r="AR53" s="14">
        <f t="shared" si="55"/>
        <v>0</v>
      </c>
      <c r="AS53" s="14">
        <f t="shared" si="55"/>
        <v>0</v>
      </c>
      <c r="AT53" s="14">
        <f t="shared" si="55"/>
        <v>0</v>
      </c>
      <c r="AU53" s="14">
        <f t="shared" si="55"/>
        <v>0</v>
      </c>
      <c r="AV53" s="14">
        <f t="shared" si="55"/>
        <v>0</v>
      </c>
      <c r="AW53" s="14">
        <f t="shared" si="55"/>
        <v>0</v>
      </c>
      <c r="AX53" s="14">
        <f t="shared" si="55"/>
        <v>0</v>
      </c>
      <c r="AY53" s="14">
        <f t="shared" si="55"/>
        <v>0</v>
      </c>
      <c r="AZ53" s="14">
        <f t="shared" si="55"/>
        <v>0</v>
      </c>
      <c r="BA53" s="14">
        <f t="shared" si="55"/>
        <v>0</v>
      </c>
      <c r="BB53" s="14">
        <f t="shared" si="55"/>
        <v>0</v>
      </c>
      <c r="BC53" s="14">
        <f t="shared" si="55"/>
        <v>0</v>
      </c>
      <c r="BD53" s="14">
        <f t="shared" si="55"/>
        <v>0</v>
      </c>
      <c r="BE53" s="14">
        <f t="shared" si="55"/>
        <v>0</v>
      </c>
      <c r="BF53" s="14">
        <f t="shared" si="55"/>
        <v>0</v>
      </c>
      <c r="BG53" s="14">
        <f t="shared" si="55"/>
        <v>0</v>
      </c>
      <c r="BH53" s="14">
        <f t="shared" si="49"/>
        <v>0</v>
      </c>
      <c r="BI53" s="14">
        <f t="shared" si="49"/>
        <v>0</v>
      </c>
      <c r="BJ53" s="14">
        <f t="shared" ref="BJ53" si="57">IF(BJ12=1,BJ12*$I12,)</f>
        <v>0</v>
      </c>
      <c r="BK53" s="14">
        <f t="shared" si="55"/>
        <v>0</v>
      </c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</row>
    <row r="54" spans="1:105" s="23" customFormat="1" x14ac:dyDescent="0.3">
      <c r="A54" s="35"/>
      <c r="B54" s="35"/>
      <c r="C54" s="35"/>
      <c r="D54" s="35"/>
      <c r="E54" s="35"/>
      <c r="F54" s="35"/>
      <c r="G54" s="35"/>
      <c r="H54" s="34"/>
      <c r="I54" s="35"/>
      <c r="J54" s="35"/>
      <c r="K54" s="35"/>
      <c r="L54" s="118"/>
      <c r="M54" s="1"/>
      <c r="N54" s="109"/>
      <c r="O54" s="18" t="str">
        <f t="shared" si="39"/>
        <v>Verifica preventiva progettazione</v>
      </c>
      <c r="P54" s="14">
        <f t="shared" ref="P54:BK54" si="58">IF(P13=1,P13*$I13,)</f>
        <v>0</v>
      </c>
      <c r="Q54" s="14">
        <f t="shared" si="58"/>
        <v>0</v>
      </c>
      <c r="R54" s="14">
        <f t="shared" si="58"/>
        <v>0</v>
      </c>
      <c r="S54" s="14">
        <f t="shared" si="58"/>
        <v>0</v>
      </c>
      <c r="T54" s="14">
        <f t="shared" si="58"/>
        <v>0</v>
      </c>
      <c r="U54" s="14">
        <f t="shared" si="58"/>
        <v>0</v>
      </c>
      <c r="V54" s="14">
        <f t="shared" si="58"/>
        <v>0</v>
      </c>
      <c r="W54" s="14">
        <f t="shared" si="58"/>
        <v>0</v>
      </c>
      <c r="X54" s="14">
        <f t="shared" si="58"/>
        <v>0</v>
      </c>
      <c r="Y54" s="14">
        <f t="shared" si="58"/>
        <v>0</v>
      </c>
      <c r="Z54" s="14">
        <f t="shared" si="58"/>
        <v>0</v>
      </c>
      <c r="AA54" s="14">
        <f t="shared" si="58"/>
        <v>0</v>
      </c>
      <c r="AB54" s="14">
        <f t="shared" ref="AB54:AF54" si="59">IF(AB13=1,AB13*$I13,)</f>
        <v>0</v>
      </c>
      <c r="AC54" s="14">
        <f t="shared" si="59"/>
        <v>0</v>
      </c>
      <c r="AD54" s="14">
        <f t="shared" si="59"/>
        <v>0</v>
      </c>
      <c r="AE54" s="14">
        <f t="shared" si="59"/>
        <v>0</v>
      </c>
      <c r="AF54" s="14">
        <f t="shared" si="59"/>
        <v>0</v>
      </c>
      <c r="AG54" s="14">
        <f t="shared" si="58"/>
        <v>0</v>
      </c>
      <c r="AH54" s="14">
        <f t="shared" si="58"/>
        <v>0</v>
      </c>
      <c r="AI54" s="14">
        <f t="shared" si="58"/>
        <v>0</v>
      </c>
      <c r="AJ54" s="14">
        <f t="shared" si="58"/>
        <v>0</v>
      </c>
      <c r="AK54" s="14">
        <f t="shared" si="58"/>
        <v>0</v>
      </c>
      <c r="AL54" s="14">
        <f t="shared" si="58"/>
        <v>0</v>
      </c>
      <c r="AM54" s="14">
        <f t="shared" si="58"/>
        <v>0</v>
      </c>
      <c r="AN54" s="14">
        <f t="shared" si="58"/>
        <v>0</v>
      </c>
      <c r="AO54" s="14">
        <f t="shared" si="58"/>
        <v>0</v>
      </c>
      <c r="AP54" s="14">
        <f t="shared" si="58"/>
        <v>0</v>
      </c>
      <c r="AQ54" s="14">
        <f t="shared" si="58"/>
        <v>0</v>
      </c>
      <c r="AR54" s="14">
        <f t="shared" si="58"/>
        <v>0</v>
      </c>
      <c r="AS54" s="14">
        <f t="shared" si="58"/>
        <v>0</v>
      </c>
      <c r="AT54" s="14">
        <f t="shared" si="58"/>
        <v>0</v>
      </c>
      <c r="AU54" s="14">
        <f t="shared" si="58"/>
        <v>0</v>
      </c>
      <c r="AV54" s="14">
        <f t="shared" si="58"/>
        <v>0</v>
      </c>
      <c r="AW54" s="14">
        <f t="shared" si="58"/>
        <v>0</v>
      </c>
      <c r="AX54" s="14">
        <f t="shared" si="58"/>
        <v>0</v>
      </c>
      <c r="AY54" s="14">
        <f t="shared" si="58"/>
        <v>0</v>
      </c>
      <c r="AZ54" s="14">
        <f t="shared" si="58"/>
        <v>0</v>
      </c>
      <c r="BA54" s="14">
        <f t="shared" si="58"/>
        <v>0</v>
      </c>
      <c r="BB54" s="14">
        <f t="shared" si="58"/>
        <v>0</v>
      </c>
      <c r="BC54" s="14">
        <f t="shared" si="58"/>
        <v>0</v>
      </c>
      <c r="BD54" s="14">
        <f t="shared" si="58"/>
        <v>0</v>
      </c>
      <c r="BE54" s="14">
        <f t="shared" si="58"/>
        <v>0</v>
      </c>
      <c r="BF54" s="14">
        <f t="shared" si="58"/>
        <v>0</v>
      </c>
      <c r="BG54" s="14">
        <f t="shared" si="58"/>
        <v>0</v>
      </c>
      <c r="BH54" s="14">
        <f t="shared" si="49"/>
        <v>0</v>
      </c>
      <c r="BI54" s="14">
        <f t="shared" si="49"/>
        <v>0</v>
      </c>
      <c r="BJ54" s="14">
        <f t="shared" ref="BJ54" si="60">IF(BJ13=1,BJ13*$I13,)</f>
        <v>0</v>
      </c>
      <c r="BK54" s="14">
        <f t="shared" si="58"/>
        <v>0</v>
      </c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</row>
    <row r="55" spans="1:105" x14ac:dyDescent="0.3">
      <c r="A55" s="35"/>
      <c r="B55" s="35"/>
      <c r="C55" s="35"/>
      <c r="D55" s="35"/>
      <c r="E55" s="35"/>
      <c r="F55" s="35"/>
      <c r="G55" s="35"/>
      <c r="H55" s="34"/>
      <c r="I55" s="35"/>
      <c r="J55" s="35"/>
      <c r="K55" s="35"/>
      <c r="M55" s="139"/>
      <c r="O55" s="16" t="str">
        <f t="shared" si="39"/>
        <v>3.FASE AFFIDAMENTO 15%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24"/>
      <c r="BM55" s="24"/>
    </row>
    <row r="56" spans="1:105" s="6" customFormat="1" x14ac:dyDescent="0.3">
      <c r="A56" s="120"/>
      <c r="J56" s="60"/>
      <c r="K56" s="60"/>
      <c r="L56" s="118"/>
      <c r="M56" s="107"/>
      <c r="N56" s="109"/>
      <c r="O56" s="18" t="str">
        <f t="shared" si="39"/>
        <v>Proposta di progettazione dei documenti di gara</v>
      </c>
      <c r="P56" s="14">
        <f t="shared" ref="P56:BK70" si="61">IF(P15=1,P15*$I15,)</f>
        <v>0</v>
      </c>
      <c r="Q56" s="14">
        <f t="shared" si="61"/>
        <v>0</v>
      </c>
      <c r="R56" s="14">
        <f t="shared" si="61"/>
        <v>0</v>
      </c>
      <c r="S56" s="14">
        <f t="shared" si="61"/>
        <v>0</v>
      </c>
      <c r="T56" s="14">
        <f t="shared" si="61"/>
        <v>0</v>
      </c>
      <c r="U56" s="14">
        <f t="shared" si="61"/>
        <v>0</v>
      </c>
      <c r="V56" s="14">
        <f t="shared" si="61"/>
        <v>0</v>
      </c>
      <c r="W56" s="14">
        <f t="shared" si="61"/>
        <v>0</v>
      </c>
      <c r="X56" s="14">
        <f t="shared" si="61"/>
        <v>0</v>
      </c>
      <c r="Y56" s="14">
        <f t="shared" si="61"/>
        <v>0</v>
      </c>
      <c r="Z56" s="14">
        <f t="shared" si="61"/>
        <v>0</v>
      </c>
      <c r="AA56" s="14">
        <f t="shared" si="61"/>
        <v>0</v>
      </c>
      <c r="AB56" s="14">
        <f t="shared" ref="AB56:AF56" si="62">IF(AB15=1,AB15*$I15,)</f>
        <v>0</v>
      </c>
      <c r="AC56" s="14">
        <f t="shared" si="62"/>
        <v>0</v>
      </c>
      <c r="AD56" s="14">
        <f t="shared" si="62"/>
        <v>0</v>
      </c>
      <c r="AE56" s="14">
        <f t="shared" si="62"/>
        <v>0</v>
      </c>
      <c r="AF56" s="14">
        <f t="shared" si="62"/>
        <v>0</v>
      </c>
      <c r="AG56" s="14">
        <f t="shared" si="61"/>
        <v>0</v>
      </c>
      <c r="AH56" s="14">
        <f t="shared" si="61"/>
        <v>0</v>
      </c>
      <c r="AI56" s="14">
        <f t="shared" si="61"/>
        <v>0</v>
      </c>
      <c r="AJ56" s="14">
        <f t="shared" si="61"/>
        <v>0</v>
      </c>
      <c r="AK56" s="14">
        <f t="shared" si="61"/>
        <v>0</v>
      </c>
      <c r="AL56" s="14">
        <f t="shared" si="61"/>
        <v>0</v>
      </c>
      <c r="AM56" s="14">
        <f t="shared" si="61"/>
        <v>0</v>
      </c>
      <c r="AN56" s="14">
        <f t="shared" si="61"/>
        <v>0</v>
      </c>
      <c r="AO56" s="14">
        <f t="shared" si="61"/>
        <v>0</v>
      </c>
      <c r="AP56" s="14">
        <f t="shared" si="61"/>
        <v>0</v>
      </c>
      <c r="AQ56" s="14">
        <f t="shared" si="61"/>
        <v>0</v>
      </c>
      <c r="AR56" s="14">
        <f t="shared" si="61"/>
        <v>0</v>
      </c>
      <c r="AS56" s="14">
        <f t="shared" si="61"/>
        <v>0</v>
      </c>
      <c r="AT56" s="14">
        <f t="shared" si="61"/>
        <v>0</v>
      </c>
      <c r="AU56" s="14">
        <f t="shared" si="61"/>
        <v>0</v>
      </c>
      <c r="AV56" s="14">
        <f t="shared" si="61"/>
        <v>0</v>
      </c>
      <c r="AW56" s="14">
        <f t="shared" si="61"/>
        <v>0</v>
      </c>
      <c r="AX56" s="14">
        <f t="shared" si="61"/>
        <v>0</v>
      </c>
      <c r="AY56" s="14">
        <f t="shared" si="61"/>
        <v>0</v>
      </c>
      <c r="AZ56" s="14">
        <f t="shared" si="61"/>
        <v>0</v>
      </c>
      <c r="BA56" s="14">
        <f t="shared" si="61"/>
        <v>0</v>
      </c>
      <c r="BB56" s="14">
        <f t="shared" si="61"/>
        <v>0</v>
      </c>
      <c r="BC56" s="14">
        <f t="shared" si="61"/>
        <v>0</v>
      </c>
      <c r="BD56" s="14">
        <f t="shared" si="61"/>
        <v>0</v>
      </c>
      <c r="BE56" s="14">
        <f t="shared" si="61"/>
        <v>0</v>
      </c>
      <c r="BF56" s="14">
        <f t="shared" si="61"/>
        <v>0</v>
      </c>
      <c r="BG56" s="14">
        <f t="shared" si="61"/>
        <v>0</v>
      </c>
      <c r="BH56" s="14">
        <f t="shared" si="61"/>
        <v>0</v>
      </c>
      <c r="BI56" s="14">
        <f t="shared" si="61"/>
        <v>0</v>
      </c>
      <c r="BJ56" s="14">
        <f t="shared" ref="BJ56" si="63">IF(BJ15=1,BJ15*$I15,)</f>
        <v>0</v>
      </c>
      <c r="BK56" s="14">
        <f t="shared" si="61"/>
        <v>0</v>
      </c>
      <c r="BL56" s="1"/>
      <c r="BM56" s="1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</row>
    <row r="57" spans="1:105" s="6" customFormat="1" ht="28.8" x14ac:dyDescent="0.3">
      <c r="A57" s="120"/>
      <c r="J57" s="60"/>
      <c r="K57" s="60"/>
      <c r="L57" s="118"/>
      <c r="M57" s="107"/>
      <c r="N57" s="109"/>
      <c r="O57" s="18" t="str">
        <f t="shared" si="39"/>
        <v>Monitoraggio gara, supporto per chiarimenti e assistenza alla commisione di gara</v>
      </c>
      <c r="P57" s="14">
        <f t="shared" ref="P57:BK57" si="64">IF(P16=1,P16*$I16,)</f>
        <v>0</v>
      </c>
      <c r="Q57" s="14">
        <f t="shared" si="64"/>
        <v>0</v>
      </c>
      <c r="R57" s="14">
        <f t="shared" si="64"/>
        <v>0</v>
      </c>
      <c r="S57" s="14">
        <f t="shared" si="64"/>
        <v>0</v>
      </c>
      <c r="T57" s="14">
        <f t="shared" si="64"/>
        <v>0</v>
      </c>
      <c r="U57" s="14">
        <f t="shared" si="64"/>
        <v>0</v>
      </c>
      <c r="V57" s="14">
        <f t="shared" si="64"/>
        <v>0</v>
      </c>
      <c r="W57" s="14">
        <f t="shared" si="64"/>
        <v>0</v>
      </c>
      <c r="X57" s="14">
        <f t="shared" si="64"/>
        <v>0</v>
      </c>
      <c r="Y57" s="14">
        <f t="shared" si="64"/>
        <v>0</v>
      </c>
      <c r="Z57" s="14">
        <f t="shared" si="64"/>
        <v>0</v>
      </c>
      <c r="AA57" s="14">
        <f t="shared" si="64"/>
        <v>0</v>
      </c>
      <c r="AB57" s="14">
        <f t="shared" ref="AB57:AF57" si="65">IF(AB16=1,AB16*$I16,)</f>
        <v>0</v>
      </c>
      <c r="AC57" s="14">
        <f t="shared" si="65"/>
        <v>0</v>
      </c>
      <c r="AD57" s="14">
        <f t="shared" si="65"/>
        <v>0</v>
      </c>
      <c r="AE57" s="14">
        <f t="shared" si="65"/>
        <v>0</v>
      </c>
      <c r="AF57" s="14">
        <f t="shared" si="65"/>
        <v>0</v>
      </c>
      <c r="AG57" s="14">
        <f t="shared" si="64"/>
        <v>0</v>
      </c>
      <c r="AH57" s="14">
        <f t="shared" si="64"/>
        <v>0</v>
      </c>
      <c r="AI57" s="14">
        <f t="shared" si="64"/>
        <v>0</v>
      </c>
      <c r="AJ57" s="14">
        <f t="shared" si="64"/>
        <v>0</v>
      </c>
      <c r="AK57" s="14">
        <f t="shared" si="64"/>
        <v>0</v>
      </c>
      <c r="AL57" s="14">
        <f t="shared" si="64"/>
        <v>0</v>
      </c>
      <c r="AM57" s="14">
        <f t="shared" si="64"/>
        <v>0</v>
      </c>
      <c r="AN57" s="14">
        <f t="shared" si="64"/>
        <v>0</v>
      </c>
      <c r="AO57" s="14">
        <f t="shared" si="64"/>
        <v>0</v>
      </c>
      <c r="AP57" s="14">
        <f t="shared" si="64"/>
        <v>0</v>
      </c>
      <c r="AQ57" s="14">
        <f t="shared" si="64"/>
        <v>0</v>
      </c>
      <c r="AR57" s="14">
        <f t="shared" si="64"/>
        <v>0</v>
      </c>
      <c r="AS57" s="14">
        <f t="shared" si="64"/>
        <v>0</v>
      </c>
      <c r="AT57" s="14">
        <f t="shared" si="64"/>
        <v>0</v>
      </c>
      <c r="AU57" s="14">
        <f t="shared" si="64"/>
        <v>0</v>
      </c>
      <c r="AV57" s="14">
        <f t="shared" si="64"/>
        <v>0</v>
      </c>
      <c r="AW57" s="14">
        <f t="shared" si="64"/>
        <v>0</v>
      </c>
      <c r="AX57" s="14">
        <f t="shared" si="64"/>
        <v>0</v>
      </c>
      <c r="AY57" s="14">
        <f t="shared" si="64"/>
        <v>0</v>
      </c>
      <c r="AZ57" s="14">
        <f t="shared" si="64"/>
        <v>0</v>
      </c>
      <c r="BA57" s="14">
        <f t="shared" si="64"/>
        <v>0</v>
      </c>
      <c r="BB57" s="14">
        <f t="shared" si="64"/>
        <v>0</v>
      </c>
      <c r="BC57" s="14">
        <f t="shared" si="64"/>
        <v>0</v>
      </c>
      <c r="BD57" s="14">
        <f t="shared" si="64"/>
        <v>0</v>
      </c>
      <c r="BE57" s="14">
        <f t="shared" si="64"/>
        <v>0</v>
      </c>
      <c r="BF57" s="14">
        <f t="shared" si="64"/>
        <v>0</v>
      </c>
      <c r="BG57" s="14">
        <f t="shared" si="64"/>
        <v>0</v>
      </c>
      <c r="BH57" s="14">
        <f t="shared" si="61"/>
        <v>0</v>
      </c>
      <c r="BI57" s="14">
        <f t="shared" si="61"/>
        <v>0</v>
      </c>
      <c r="BJ57" s="14">
        <f t="shared" ref="BJ57" si="66">IF(BJ16=1,BJ16*$I16,)</f>
        <v>0</v>
      </c>
      <c r="BK57" s="14">
        <f t="shared" si="64"/>
        <v>0</v>
      </c>
      <c r="BL57" s="1"/>
      <c r="BM57" s="1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</row>
    <row r="58" spans="1:105" s="24" customFormat="1" x14ac:dyDescent="0.3">
      <c r="H58" s="1"/>
      <c r="J58" s="60"/>
      <c r="K58" s="60"/>
      <c r="L58" s="118"/>
      <c r="M58" s="107"/>
      <c r="N58" s="109"/>
      <c r="O58" s="20" t="str">
        <f t="shared" si="39"/>
        <v>Supporto tecnico al RUP in fase di affidamento</v>
      </c>
      <c r="P58" s="14">
        <f t="shared" ref="P58:BK58" si="67">IF(P17=1,P17*$I17,)</f>
        <v>0</v>
      </c>
      <c r="Q58" s="14">
        <f t="shared" si="67"/>
        <v>0</v>
      </c>
      <c r="R58" s="14">
        <f t="shared" si="67"/>
        <v>0</v>
      </c>
      <c r="S58" s="14">
        <f t="shared" si="67"/>
        <v>0</v>
      </c>
      <c r="T58" s="14">
        <f t="shared" si="67"/>
        <v>0</v>
      </c>
      <c r="U58" s="14">
        <f t="shared" si="67"/>
        <v>0</v>
      </c>
      <c r="V58" s="14">
        <f t="shared" si="67"/>
        <v>0</v>
      </c>
      <c r="W58" s="14">
        <f t="shared" si="67"/>
        <v>0</v>
      </c>
      <c r="X58" s="14">
        <f t="shared" si="67"/>
        <v>0</v>
      </c>
      <c r="Y58" s="14">
        <f t="shared" si="67"/>
        <v>0</v>
      </c>
      <c r="Z58" s="14">
        <f t="shared" si="67"/>
        <v>0</v>
      </c>
      <c r="AA58" s="14">
        <f t="shared" si="67"/>
        <v>0</v>
      </c>
      <c r="AB58" s="14">
        <f t="shared" ref="AB58:AF58" si="68">IF(AB17=1,AB17*$I17,)</f>
        <v>0</v>
      </c>
      <c r="AC58" s="14">
        <f t="shared" si="68"/>
        <v>0</v>
      </c>
      <c r="AD58" s="14">
        <f t="shared" si="68"/>
        <v>0</v>
      </c>
      <c r="AE58" s="14">
        <f t="shared" si="68"/>
        <v>0</v>
      </c>
      <c r="AF58" s="14">
        <f t="shared" si="68"/>
        <v>0</v>
      </c>
      <c r="AG58" s="14">
        <f t="shared" si="67"/>
        <v>0</v>
      </c>
      <c r="AH58" s="14">
        <f t="shared" si="67"/>
        <v>0</v>
      </c>
      <c r="AI58" s="14">
        <f t="shared" si="67"/>
        <v>0</v>
      </c>
      <c r="AJ58" s="14">
        <f t="shared" si="67"/>
        <v>0</v>
      </c>
      <c r="AK58" s="14">
        <f t="shared" si="67"/>
        <v>0</v>
      </c>
      <c r="AL58" s="14">
        <f t="shared" si="67"/>
        <v>0</v>
      </c>
      <c r="AM58" s="14">
        <f t="shared" si="67"/>
        <v>0</v>
      </c>
      <c r="AN58" s="14">
        <f t="shared" si="67"/>
        <v>0</v>
      </c>
      <c r="AO58" s="14">
        <f t="shared" si="67"/>
        <v>0</v>
      </c>
      <c r="AP58" s="14">
        <f t="shared" si="67"/>
        <v>0</v>
      </c>
      <c r="AQ58" s="14">
        <f t="shared" si="67"/>
        <v>0</v>
      </c>
      <c r="AR58" s="14">
        <f t="shared" si="67"/>
        <v>0</v>
      </c>
      <c r="AS58" s="14">
        <f t="shared" si="67"/>
        <v>0</v>
      </c>
      <c r="AT58" s="14">
        <f t="shared" si="67"/>
        <v>0</v>
      </c>
      <c r="AU58" s="14">
        <f t="shared" si="67"/>
        <v>0</v>
      </c>
      <c r="AV58" s="14">
        <f t="shared" si="67"/>
        <v>0</v>
      </c>
      <c r="AW58" s="14">
        <f t="shared" si="67"/>
        <v>0</v>
      </c>
      <c r="AX58" s="14">
        <f t="shared" si="67"/>
        <v>0</v>
      </c>
      <c r="AY58" s="14">
        <f t="shared" si="67"/>
        <v>0</v>
      </c>
      <c r="AZ58" s="14">
        <f t="shared" si="67"/>
        <v>0</v>
      </c>
      <c r="BA58" s="14">
        <f t="shared" si="67"/>
        <v>0</v>
      </c>
      <c r="BB58" s="14">
        <f t="shared" si="67"/>
        <v>0</v>
      </c>
      <c r="BC58" s="14">
        <f t="shared" si="67"/>
        <v>0</v>
      </c>
      <c r="BD58" s="14">
        <f t="shared" si="67"/>
        <v>0</v>
      </c>
      <c r="BE58" s="14">
        <f t="shared" si="67"/>
        <v>0</v>
      </c>
      <c r="BF58" s="14">
        <f t="shared" si="67"/>
        <v>0</v>
      </c>
      <c r="BG58" s="14">
        <f t="shared" si="67"/>
        <v>0</v>
      </c>
      <c r="BH58" s="14">
        <f t="shared" si="61"/>
        <v>0</v>
      </c>
      <c r="BI58" s="14">
        <f t="shared" si="61"/>
        <v>0</v>
      </c>
      <c r="BJ58" s="14">
        <f t="shared" ref="BJ58" si="69">IF(BJ17=1,BJ17*$I17,)</f>
        <v>0</v>
      </c>
      <c r="BK58" s="14">
        <f t="shared" si="67"/>
        <v>0</v>
      </c>
    </row>
    <row r="59" spans="1:105" s="25" customFormat="1" x14ac:dyDescent="0.3">
      <c r="A59" s="121"/>
      <c r="B59" s="34"/>
      <c r="C59" s="34"/>
      <c r="D59" s="35"/>
      <c r="E59" s="35"/>
      <c r="F59" s="35"/>
      <c r="G59" s="35"/>
      <c r="H59" s="34"/>
      <c r="I59" s="35"/>
      <c r="J59" s="35"/>
      <c r="K59" s="35"/>
      <c r="L59" s="118"/>
      <c r="M59" s="107"/>
      <c r="N59" s="109"/>
      <c r="O59" s="20" t="str">
        <f t="shared" si="39"/>
        <v>Preparazione capitolato - tec.</v>
      </c>
      <c r="P59" s="14">
        <f t="shared" ref="P59:BK59" si="70">IF(P18=1,P18*$I18,)</f>
        <v>0</v>
      </c>
      <c r="Q59" s="14">
        <f t="shared" si="70"/>
        <v>0</v>
      </c>
      <c r="R59" s="14">
        <f t="shared" si="70"/>
        <v>0</v>
      </c>
      <c r="S59" s="14">
        <f t="shared" si="70"/>
        <v>0</v>
      </c>
      <c r="T59" s="14">
        <f t="shared" si="70"/>
        <v>0</v>
      </c>
      <c r="U59" s="14">
        <f t="shared" si="70"/>
        <v>0</v>
      </c>
      <c r="V59" s="14">
        <f t="shared" si="70"/>
        <v>0</v>
      </c>
      <c r="W59" s="14">
        <f t="shared" si="70"/>
        <v>0</v>
      </c>
      <c r="X59" s="14">
        <f t="shared" si="70"/>
        <v>0</v>
      </c>
      <c r="Y59" s="14">
        <f t="shared" si="70"/>
        <v>0</v>
      </c>
      <c r="Z59" s="14">
        <f t="shared" si="70"/>
        <v>0</v>
      </c>
      <c r="AA59" s="14">
        <f t="shared" si="70"/>
        <v>0</v>
      </c>
      <c r="AB59" s="14">
        <f t="shared" ref="AB59:AF59" si="71">IF(AB18=1,AB18*$I18,)</f>
        <v>0</v>
      </c>
      <c r="AC59" s="14">
        <f t="shared" si="71"/>
        <v>0</v>
      </c>
      <c r="AD59" s="14">
        <f t="shared" si="71"/>
        <v>0</v>
      </c>
      <c r="AE59" s="14">
        <f t="shared" si="71"/>
        <v>0</v>
      </c>
      <c r="AF59" s="14">
        <f t="shared" si="71"/>
        <v>0</v>
      </c>
      <c r="AG59" s="14">
        <f t="shared" si="70"/>
        <v>0</v>
      </c>
      <c r="AH59" s="14">
        <f t="shared" si="70"/>
        <v>0</v>
      </c>
      <c r="AI59" s="14">
        <f t="shared" si="70"/>
        <v>0</v>
      </c>
      <c r="AJ59" s="14">
        <f t="shared" si="70"/>
        <v>0</v>
      </c>
      <c r="AK59" s="14">
        <f t="shared" si="70"/>
        <v>0</v>
      </c>
      <c r="AL59" s="14">
        <f t="shared" si="70"/>
        <v>0</v>
      </c>
      <c r="AM59" s="14">
        <f t="shared" si="70"/>
        <v>0</v>
      </c>
      <c r="AN59" s="14">
        <f t="shared" si="70"/>
        <v>0</v>
      </c>
      <c r="AO59" s="14">
        <f t="shared" si="70"/>
        <v>0</v>
      </c>
      <c r="AP59" s="14">
        <f t="shared" si="70"/>
        <v>0</v>
      </c>
      <c r="AQ59" s="14">
        <f t="shared" si="70"/>
        <v>0</v>
      </c>
      <c r="AR59" s="14">
        <f t="shared" si="70"/>
        <v>0</v>
      </c>
      <c r="AS59" s="14">
        <f t="shared" si="70"/>
        <v>0</v>
      </c>
      <c r="AT59" s="14">
        <f t="shared" si="70"/>
        <v>0</v>
      </c>
      <c r="AU59" s="14">
        <f t="shared" si="70"/>
        <v>0</v>
      </c>
      <c r="AV59" s="14">
        <f t="shared" si="70"/>
        <v>0</v>
      </c>
      <c r="AW59" s="14">
        <f t="shared" si="70"/>
        <v>0</v>
      </c>
      <c r="AX59" s="14">
        <f t="shared" si="70"/>
        <v>0</v>
      </c>
      <c r="AY59" s="14">
        <f t="shared" si="70"/>
        <v>0</v>
      </c>
      <c r="AZ59" s="14">
        <f t="shared" si="70"/>
        <v>0</v>
      </c>
      <c r="BA59" s="14">
        <f t="shared" si="70"/>
        <v>0</v>
      </c>
      <c r="BB59" s="14">
        <f t="shared" si="70"/>
        <v>0</v>
      </c>
      <c r="BC59" s="14">
        <f t="shared" si="70"/>
        <v>0</v>
      </c>
      <c r="BD59" s="14">
        <f t="shared" si="70"/>
        <v>0</v>
      </c>
      <c r="BE59" s="14">
        <f t="shared" si="70"/>
        <v>0</v>
      </c>
      <c r="BF59" s="14">
        <f t="shared" si="70"/>
        <v>0</v>
      </c>
      <c r="BG59" s="14">
        <f t="shared" si="70"/>
        <v>0</v>
      </c>
      <c r="BH59" s="14">
        <f t="shared" si="61"/>
        <v>0</v>
      </c>
      <c r="BI59" s="14">
        <f t="shared" si="61"/>
        <v>0</v>
      </c>
      <c r="BJ59" s="14">
        <f t="shared" ref="BJ59" si="72">IF(BJ18=1,BJ18*$I18,)</f>
        <v>0</v>
      </c>
      <c r="BK59" s="14">
        <f t="shared" si="70"/>
        <v>0</v>
      </c>
      <c r="BL59" s="35"/>
      <c r="BM59" s="35"/>
    </row>
    <row r="60" spans="1:105" s="25" customFormat="1" x14ac:dyDescent="0.3">
      <c r="B60" s="35"/>
      <c r="C60" s="35"/>
      <c r="D60" s="35"/>
      <c r="E60" s="35"/>
      <c r="F60" s="35"/>
      <c r="G60" s="35"/>
      <c r="H60" s="34"/>
      <c r="I60" s="35"/>
      <c r="J60" s="35"/>
      <c r="K60" s="35"/>
      <c r="L60" s="118"/>
      <c r="M60" s="107"/>
      <c r="N60" s="109"/>
      <c r="O60" s="20" t="str">
        <f t="shared" si="39"/>
        <v>Preparazione DUVRI - tec.</v>
      </c>
      <c r="P60" s="14">
        <f t="shared" ref="P60:BK60" si="73">IF(P19=1,P19*$I19,)</f>
        <v>0</v>
      </c>
      <c r="Q60" s="14">
        <f t="shared" si="73"/>
        <v>0</v>
      </c>
      <c r="R60" s="14">
        <f t="shared" si="73"/>
        <v>0</v>
      </c>
      <c r="S60" s="14">
        <f t="shared" si="73"/>
        <v>0</v>
      </c>
      <c r="T60" s="14">
        <f t="shared" si="73"/>
        <v>0</v>
      </c>
      <c r="U60" s="14">
        <f t="shared" si="73"/>
        <v>0</v>
      </c>
      <c r="V60" s="14">
        <f t="shared" si="73"/>
        <v>0</v>
      </c>
      <c r="W60" s="14">
        <f t="shared" si="73"/>
        <v>0</v>
      </c>
      <c r="X60" s="14">
        <f t="shared" si="73"/>
        <v>0</v>
      </c>
      <c r="Y60" s="14">
        <f t="shared" si="73"/>
        <v>0</v>
      </c>
      <c r="Z60" s="14">
        <f t="shared" si="73"/>
        <v>0</v>
      </c>
      <c r="AA60" s="14">
        <f t="shared" si="73"/>
        <v>0</v>
      </c>
      <c r="AB60" s="14">
        <f t="shared" ref="AB60:AF60" si="74">IF(AB19=1,AB19*$I19,)</f>
        <v>0</v>
      </c>
      <c r="AC60" s="14">
        <f t="shared" si="74"/>
        <v>0</v>
      </c>
      <c r="AD60" s="14">
        <f t="shared" si="74"/>
        <v>0</v>
      </c>
      <c r="AE60" s="14">
        <f t="shared" si="74"/>
        <v>0</v>
      </c>
      <c r="AF60" s="14">
        <f t="shared" si="74"/>
        <v>0</v>
      </c>
      <c r="AG60" s="14">
        <f t="shared" si="73"/>
        <v>0</v>
      </c>
      <c r="AH60" s="14">
        <f t="shared" si="73"/>
        <v>0</v>
      </c>
      <c r="AI60" s="14">
        <f t="shared" si="73"/>
        <v>0</v>
      </c>
      <c r="AJ60" s="14">
        <f t="shared" si="73"/>
        <v>0</v>
      </c>
      <c r="AK60" s="14">
        <f t="shared" si="73"/>
        <v>0</v>
      </c>
      <c r="AL60" s="14">
        <f t="shared" si="73"/>
        <v>0</v>
      </c>
      <c r="AM60" s="14">
        <f t="shared" si="73"/>
        <v>0</v>
      </c>
      <c r="AN60" s="14">
        <f t="shared" si="73"/>
        <v>0</v>
      </c>
      <c r="AO60" s="14">
        <f t="shared" si="73"/>
        <v>0</v>
      </c>
      <c r="AP60" s="14">
        <f t="shared" si="73"/>
        <v>0</v>
      </c>
      <c r="AQ60" s="14">
        <f t="shared" si="73"/>
        <v>0</v>
      </c>
      <c r="AR60" s="14">
        <f t="shared" si="73"/>
        <v>0</v>
      </c>
      <c r="AS60" s="14">
        <f t="shared" si="73"/>
        <v>0</v>
      </c>
      <c r="AT60" s="14">
        <f t="shared" si="73"/>
        <v>0</v>
      </c>
      <c r="AU60" s="14">
        <f t="shared" si="73"/>
        <v>0</v>
      </c>
      <c r="AV60" s="14">
        <f t="shared" si="73"/>
        <v>0</v>
      </c>
      <c r="AW60" s="14">
        <f t="shared" si="73"/>
        <v>0</v>
      </c>
      <c r="AX60" s="14">
        <f t="shared" si="73"/>
        <v>0</v>
      </c>
      <c r="AY60" s="14">
        <f t="shared" si="73"/>
        <v>0</v>
      </c>
      <c r="AZ60" s="14">
        <f t="shared" si="73"/>
        <v>0</v>
      </c>
      <c r="BA60" s="14">
        <f t="shared" si="73"/>
        <v>0</v>
      </c>
      <c r="BB60" s="14">
        <f t="shared" si="73"/>
        <v>0</v>
      </c>
      <c r="BC60" s="14">
        <f t="shared" si="73"/>
        <v>0</v>
      </c>
      <c r="BD60" s="14">
        <f t="shared" si="73"/>
        <v>0</v>
      </c>
      <c r="BE60" s="14">
        <f t="shared" si="73"/>
        <v>0</v>
      </c>
      <c r="BF60" s="14">
        <f t="shared" si="73"/>
        <v>0</v>
      </c>
      <c r="BG60" s="14">
        <f t="shared" si="73"/>
        <v>0</v>
      </c>
      <c r="BH60" s="14">
        <f t="shared" si="61"/>
        <v>0</v>
      </c>
      <c r="BI60" s="14">
        <f t="shared" si="61"/>
        <v>0</v>
      </c>
      <c r="BJ60" s="14">
        <f t="shared" ref="BJ60" si="75">IF(BJ19=1,BJ19*$I19,)</f>
        <v>0</v>
      </c>
      <c r="BK60" s="14">
        <f t="shared" si="73"/>
        <v>0</v>
      </c>
      <c r="BL60" s="35"/>
      <c r="BM60" s="35"/>
    </row>
    <row r="61" spans="1:105" ht="28.8" x14ac:dyDescent="0.3">
      <c r="A61" s="86"/>
      <c r="B61" s="35"/>
      <c r="C61" s="35"/>
      <c r="D61" s="35"/>
      <c r="E61" s="35"/>
      <c r="F61" s="35"/>
      <c r="G61" s="35"/>
      <c r="H61" s="34"/>
      <c r="I61" s="35"/>
      <c r="J61" s="35"/>
      <c r="K61" s="35"/>
      <c r="L61" s="118"/>
      <c r="M61" s="107"/>
      <c r="N61" s="109"/>
      <c r="O61" s="20" t="str">
        <f t="shared" si="39"/>
        <v>Svolgimento procedura (seggio di gara)/Assistenza alla commissione giudicatrice</v>
      </c>
      <c r="P61" s="14">
        <f t="shared" ref="P61:BK61" si="76">IF(P20=1,P20*$I20,)</f>
        <v>0</v>
      </c>
      <c r="Q61" s="14">
        <f t="shared" si="76"/>
        <v>0</v>
      </c>
      <c r="R61" s="14">
        <f t="shared" si="76"/>
        <v>0</v>
      </c>
      <c r="S61" s="14">
        <f t="shared" si="76"/>
        <v>0</v>
      </c>
      <c r="T61" s="14">
        <f t="shared" si="76"/>
        <v>0</v>
      </c>
      <c r="U61" s="14">
        <f t="shared" si="76"/>
        <v>0</v>
      </c>
      <c r="V61" s="14">
        <f t="shared" si="76"/>
        <v>0</v>
      </c>
      <c r="W61" s="14">
        <f t="shared" si="76"/>
        <v>0</v>
      </c>
      <c r="X61" s="14">
        <f t="shared" si="76"/>
        <v>0</v>
      </c>
      <c r="Y61" s="14">
        <f t="shared" si="76"/>
        <v>0</v>
      </c>
      <c r="Z61" s="14">
        <f t="shared" si="76"/>
        <v>0</v>
      </c>
      <c r="AA61" s="14">
        <f t="shared" si="76"/>
        <v>0</v>
      </c>
      <c r="AB61" s="14">
        <f t="shared" ref="AB61:AF61" si="77">IF(AB20=1,AB20*$I20,)</f>
        <v>0</v>
      </c>
      <c r="AC61" s="14">
        <f t="shared" si="77"/>
        <v>0</v>
      </c>
      <c r="AD61" s="14">
        <f t="shared" si="77"/>
        <v>0</v>
      </c>
      <c r="AE61" s="14">
        <f t="shared" si="77"/>
        <v>0</v>
      </c>
      <c r="AF61" s="14">
        <f t="shared" si="77"/>
        <v>0</v>
      </c>
      <c r="AG61" s="14">
        <f t="shared" si="76"/>
        <v>0</v>
      </c>
      <c r="AH61" s="14">
        <f t="shared" si="76"/>
        <v>0</v>
      </c>
      <c r="AI61" s="14">
        <f t="shared" si="76"/>
        <v>0</v>
      </c>
      <c r="AJ61" s="14">
        <f t="shared" si="76"/>
        <v>0</v>
      </c>
      <c r="AK61" s="14">
        <f t="shared" si="76"/>
        <v>0</v>
      </c>
      <c r="AL61" s="14">
        <f t="shared" si="76"/>
        <v>0</v>
      </c>
      <c r="AM61" s="14">
        <f t="shared" si="76"/>
        <v>0</v>
      </c>
      <c r="AN61" s="14">
        <f t="shared" si="76"/>
        <v>0</v>
      </c>
      <c r="AO61" s="14">
        <f t="shared" si="76"/>
        <v>0</v>
      </c>
      <c r="AP61" s="14">
        <f t="shared" si="76"/>
        <v>0</v>
      </c>
      <c r="AQ61" s="14">
        <f t="shared" si="76"/>
        <v>0</v>
      </c>
      <c r="AR61" s="14">
        <f t="shared" si="76"/>
        <v>0</v>
      </c>
      <c r="AS61" s="14">
        <f t="shared" si="76"/>
        <v>0</v>
      </c>
      <c r="AT61" s="14">
        <f t="shared" si="76"/>
        <v>0</v>
      </c>
      <c r="AU61" s="14">
        <f t="shared" si="76"/>
        <v>0</v>
      </c>
      <c r="AV61" s="14">
        <f t="shared" si="76"/>
        <v>0</v>
      </c>
      <c r="AW61" s="14">
        <f t="shared" si="76"/>
        <v>0</v>
      </c>
      <c r="AX61" s="14">
        <f t="shared" si="76"/>
        <v>0</v>
      </c>
      <c r="AY61" s="14">
        <f t="shared" si="76"/>
        <v>0</v>
      </c>
      <c r="AZ61" s="14">
        <f t="shared" si="76"/>
        <v>0</v>
      </c>
      <c r="BA61" s="14">
        <f t="shared" si="76"/>
        <v>0</v>
      </c>
      <c r="BB61" s="14">
        <f t="shared" si="76"/>
        <v>0</v>
      </c>
      <c r="BC61" s="14">
        <f t="shared" si="76"/>
        <v>0</v>
      </c>
      <c r="BD61" s="14">
        <f t="shared" si="76"/>
        <v>0</v>
      </c>
      <c r="BE61" s="14">
        <f t="shared" si="76"/>
        <v>0</v>
      </c>
      <c r="BF61" s="14">
        <f t="shared" si="76"/>
        <v>0</v>
      </c>
      <c r="BG61" s="14">
        <f t="shared" si="76"/>
        <v>0</v>
      </c>
      <c r="BH61" s="14">
        <f t="shared" si="61"/>
        <v>0</v>
      </c>
      <c r="BI61" s="14">
        <f t="shared" si="61"/>
        <v>0</v>
      </c>
      <c r="BJ61" s="14">
        <f t="shared" ref="BJ61" si="78">IF(BJ20=1,BJ20*$I20,)</f>
        <v>0</v>
      </c>
      <c r="BK61" s="14">
        <f t="shared" si="76"/>
        <v>0</v>
      </c>
      <c r="BL61" s="24"/>
      <c r="BM61" s="24"/>
    </row>
    <row r="62" spans="1:105" s="24" customFormat="1" x14ac:dyDescent="0.3">
      <c r="A62" s="87"/>
      <c r="B62" s="89"/>
      <c r="C62" s="89"/>
      <c r="D62" s="35"/>
      <c r="E62" s="35"/>
      <c r="F62" s="35"/>
      <c r="G62" s="35"/>
      <c r="H62" s="34"/>
      <c r="I62" s="35"/>
      <c r="J62" s="35"/>
      <c r="K62" s="35"/>
      <c r="L62" s="118"/>
      <c r="M62" s="107"/>
      <c r="N62" s="109"/>
      <c r="O62" s="33" t="str">
        <f t="shared" si="39"/>
        <v>Supporto amministrativo al RUP in fase di affidamento</v>
      </c>
      <c r="P62" s="14">
        <f t="shared" ref="P62:AA62" si="79">IF(P21=1,P21*$I21,)</f>
        <v>0</v>
      </c>
      <c r="Q62" s="14">
        <f t="shared" si="79"/>
        <v>0</v>
      </c>
      <c r="R62" s="14">
        <f t="shared" si="79"/>
        <v>0</v>
      </c>
      <c r="S62" s="14">
        <f t="shared" si="79"/>
        <v>0</v>
      </c>
      <c r="T62" s="14">
        <f t="shared" si="79"/>
        <v>0</v>
      </c>
      <c r="U62" s="14">
        <f t="shared" si="79"/>
        <v>0</v>
      </c>
      <c r="V62" s="14">
        <f t="shared" si="79"/>
        <v>0</v>
      </c>
      <c r="W62" s="14">
        <f t="shared" si="79"/>
        <v>0</v>
      </c>
      <c r="X62" s="14">
        <f t="shared" si="79"/>
        <v>0</v>
      </c>
      <c r="Y62" s="14">
        <f t="shared" si="79"/>
        <v>0</v>
      </c>
      <c r="Z62" s="14">
        <f t="shared" si="79"/>
        <v>0</v>
      </c>
      <c r="AA62" s="14">
        <f t="shared" si="79"/>
        <v>0</v>
      </c>
      <c r="AB62" s="14">
        <f t="shared" ref="AB62:AF62" si="80">IF(AB21=1,AB21*$I21,)</f>
        <v>0</v>
      </c>
      <c r="AC62" s="14">
        <f t="shared" si="80"/>
        <v>0</v>
      </c>
      <c r="AD62" s="14">
        <f t="shared" si="80"/>
        <v>0</v>
      </c>
      <c r="AE62" s="14">
        <f t="shared" si="80"/>
        <v>0</v>
      </c>
      <c r="AF62" s="14">
        <f t="shared" si="80"/>
        <v>0</v>
      </c>
      <c r="AG62" s="14">
        <f t="shared" ref="AG62:BG62" si="81">IF(AG21=1,AG21*$I21,)</f>
        <v>0</v>
      </c>
      <c r="AH62" s="14">
        <f t="shared" si="81"/>
        <v>0</v>
      </c>
      <c r="AI62" s="14">
        <f t="shared" si="81"/>
        <v>0</v>
      </c>
      <c r="AJ62" s="14">
        <f t="shared" si="81"/>
        <v>0</v>
      </c>
      <c r="AK62" s="14">
        <f t="shared" si="81"/>
        <v>0</v>
      </c>
      <c r="AL62" s="14">
        <f t="shared" si="81"/>
        <v>0</v>
      </c>
      <c r="AM62" s="14">
        <f t="shared" si="81"/>
        <v>0</v>
      </c>
      <c r="AN62" s="14">
        <f t="shared" si="81"/>
        <v>0</v>
      </c>
      <c r="AO62" s="14">
        <f t="shared" si="81"/>
        <v>0</v>
      </c>
      <c r="AP62" s="14">
        <f t="shared" si="81"/>
        <v>0</v>
      </c>
      <c r="AQ62" s="14">
        <f t="shared" si="81"/>
        <v>0</v>
      </c>
      <c r="AR62" s="14">
        <f t="shared" si="81"/>
        <v>0</v>
      </c>
      <c r="AS62" s="14">
        <f t="shared" si="81"/>
        <v>0</v>
      </c>
      <c r="AT62" s="14">
        <f t="shared" si="81"/>
        <v>0</v>
      </c>
      <c r="AU62" s="14">
        <f t="shared" si="81"/>
        <v>0</v>
      </c>
      <c r="AV62" s="14">
        <f t="shared" si="81"/>
        <v>0</v>
      </c>
      <c r="AW62" s="14">
        <f t="shared" si="81"/>
        <v>0</v>
      </c>
      <c r="AX62" s="14">
        <f t="shared" si="81"/>
        <v>0</v>
      </c>
      <c r="AY62" s="14">
        <f t="shared" si="81"/>
        <v>0</v>
      </c>
      <c r="AZ62" s="14">
        <f t="shared" si="81"/>
        <v>0</v>
      </c>
      <c r="BA62" s="14">
        <f t="shared" si="81"/>
        <v>0</v>
      </c>
      <c r="BB62" s="14">
        <f t="shared" si="81"/>
        <v>0</v>
      </c>
      <c r="BC62" s="14">
        <f t="shared" si="81"/>
        <v>0</v>
      </c>
      <c r="BD62" s="14">
        <f t="shared" si="81"/>
        <v>0</v>
      </c>
      <c r="BE62" s="14">
        <f t="shared" si="81"/>
        <v>0</v>
      </c>
      <c r="BF62" s="14">
        <f t="shared" si="81"/>
        <v>0</v>
      </c>
      <c r="BG62" s="14">
        <f t="shared" si="81"/>
        <v>0</v>
      </c>
      <c r="BH62" s="14">
        <f t="shared" si="61"/>
        <v>0</v>
      </c>
      <c r="BI62" s="14">
        <f t="shared" si="61"/>
        <v>0</v>
      </c>
      <c r="BJ62" s="14">
        <f t="shared" ref="BJ62" si="82">IF(BJ21=1,BJ21*$I21,)</f>
        <v>0</v>
      </c>
      <c r="BK62" s="14">
        <f t="shared" ref="BK62:BK69" si="83">IF(BK21=1,BK21*$I21,)</f>
        <v>0</v>
      </c>
    </row>
    <row r="63" spans="1:105" s="24" customFormat="1" x14ac:dyDescent="0.3">
      <c r="A63" s="87"/>
      <c r="B63" s="89"/>
      <c r="C63" s="89"/>
      <c r="D63" s="35"/>
      <c r="E63" s="35"/>
      <c r="F63" s="35"/>
      <c r="G63" s="35"/>
      <c r="H63" s="34"/>
      <c r="I63" s="35"/>
      <c r="J63" s="35"/>
      <c r="K63" s="35"/>
      <c r="L63" s="118"/>
      <c r="M63" s="107"/>
      <c r="N63" s="109"/>
      <c r="O63" s="33" t="str">
        <f t="shared" si="39"/>
        <v>Verifica capitolato - amm.</v>
      </c>
      <c r="P63" s="14">
        <f t="shared" ref="P63:AA63" si="84">IF(P22=1,P22*$I22,)</f>
        <v>0</v>
      </c>
      <c r="Q63" s="14">
        <f t="shared" si="84"/>
        <v>0</v>
      </c>
      <c r="R63" s="14">
        <f t="shared" si="84"/>
        <v>0</v>
      </c>
      <c r="S63" s="14">
        <f t="shared" si="84"/>
        <v>0</v>
      </c>
      <c r="T63" s="14">
        <f t="shared" si="84"/>
        <v>0</v>
      </c>
      <c r="U63" s="14">
        <f t="shared" si="84"/>
        <v>0</v>
      </c>
      <c r="V63" s="14">
        <f t="shared" si="84"/>
        <v>0</v>
      </c>
      <c r="W63" s="14">
        <f t="shared" si="84"/>
        <v>0</v>
      </c>
      <c r="X63" s="14">
        <f t="shared" si="84"/>
        <v>0</v>
      </c>
      <c r="Y63" s="14">
        <f t="shared" si="84"/>
        <v>0</v>
      </c>
      <c r="Z63" s="14">
        <f t="shared" si="84"/>
        <v>0</v>
      </c>
      <c r="AA63" s="14">
        <f t="shared" si="84"/>
        <v>0</v>
      </c>
      <c r="AB63" s="14">
        <f t="shared" ref="AB63:AF63" si="85">IF(AB22=1,AB22*$I22,)</f>
        <v>0</v>
      </c>
      <c r="AC63" s="14">
        <f t="shared" si="85"/>
        <v>0</v>
      </c>
      <c r="AD63" s="14">
        <f t="shared" si="85"/>
        <v>0</v>
      </c>
      <c r="AE63" s="14">
        <f t="shared" si="85"/>
        <v>0</v>
      </c>
      <c r="AF63" s="14">
        <f t="shared" si="85"/>
        <v>0</v>
      </c>
      <c r="AG63" s="14">
        <f t="shared" ref="AG63:BG63" si="86">IF(AG22=1,AG22*$I22,)</f>
        <v>0</v>
      </c>
      <c r="AH63" s="14">
        <f t="shared" si="86"/>
        <v>0</v>
      </c>
      <c r="AI63" s="14">
        <f t="shared" si="86"/>
        <v>0</v>
      </c>
      <c r="AJ63" s="14">
        <f t="shared" si="86"/>
        <v>0</v>
      </c>
      <c r="AK63" s="14">
        <f t="shared" si="86"/>
        <v>0</v>
      </c>
      <c r="AL63" s="14">
        <f t="shared" si="86"/>
        <v>0</v>
      </c>
      <c r="AM63" s="14">
        <f t="shared" si="86"/>
        <v>0</v>
      </c>
      <c r="AN63" s="14">
        <f t="shared" si="86"/>
        <v>0</v>
      </c>
      <c r="AO63" s="14">
        <f t="shared" si="86"/>
        <v>0</v>
      </c>
      <c r="AP63" s="14">
        <f t="shared" si="86"/>
        <v>0</v>
      </c>
      <c r="AQ63" s="14">
        <f t="shared" si="86"/>
        <v>0</v>
      </c>
      <c r="AR63" s="14">
        <f t="shared" si="86"/>
        <v>0</v>
      </c>
      <c r="AS63" s="14">
        <f t="shared" si="86"/>
        <v>0</v>
      </c>
      <c r="AT63" s="14">
        <f t="shared" si="86"/>
        <v>0</v>
      </c>
      <c r="AU63" s="14">
        <f t="shared" si="86"/>
        <v>0</v>
      </c>
      <c r="AV63" s="14">
        <f t="shared" si="86"/>
        <v>0</v>
      </c>
      <c r="AW63" s="14">
        <f t="shared" si="86"/>
        <v>0</v>
      </c>
      <c r="AX63" s="14">
        <f t="shared" si="86"/>
        <v>0</v>
      </c>
      <c r="AY63" s="14">
        <f t="shared" si="86"/>
        <v>0</v>
      </c>
      <c r="AZ63" s="14">
        <f t="shared" si="86"/>
        <v>0</v>
      </c>
      <c r="BA63" s="14">
        <f t="shared" si="86"/>
        <v>0</v>
      </c>
      <c r="BB63" s="14">
        <f t="shared" si="86"/>
        <v>0</v>
      </c>
      <c r="BC63" s="14">
        <f t="shared" si="86"/>
        <v>0</v>
      </c>
      <c r="BD63" s="14">
        <f t="shared" si="86"/>
        <v>0</v>
      </c>
      <c r="BE63" s="14">
        <f t="shared" si="86"/>
        <v>0</v>
      </c>
      <c r="BF63" s="14">
        <f t="shared" si="86"/>
        <v>0</v>
      </c>
      <c r="BG63" s="14">
        <f t="shared" si="86"/>
        <v>0</v>
      </c>
      <c r="BH63" s="14">
        <f t="shared" si="61"/>
        <v>0</v>
      </c>
      <c r="BI63" s="14">
        <f t="shared" si="61"/>
        <v>0</v>
      </c>
      <c r="BJ63" s="14">
        <f t="shared" ref="BJ63:BJ69" si="87">IF(BJ22=1,BJ22*$I22,)</f>
        <v>0</v>
      </c>
      <c r="BK63" s="14">
        <f t="shared" si="83"/>
        <v>0</v>
      </c>
    </row>
    <row r="64" spans="1:105" x14ac:dyDescent="0.3">
      <c r="A64" s="24"/>
      <c r="B64" s="34"/>
      <c r="C64" s="34"/>
      <c r="D64" s="35"/>
      <c r="E64" s="35"/>
      <c r="F64" s="35"/>
      <c r="G64" s="35"/>
      <c r="H64" s="34"/>
      <c r="I64" s="35"/>
      <c r="J64" s="35"/>
      <c r="K64" s="35"/>
      <c r="L64" s="118"/>
      <c r="M64" s="107"/>
      <c r="N64" s="109"/>
      <c r="O64" s="33" t="str">
        <f t="shared" si="39"/>
        <v>Preparazione DUVRI - amm</v>
      </c>
      <c r="P64" s="14">
        <f t="shared" ref="P64:AA64" si="88">IF(P23=1,P23*$I23,)</f>
        <v>0</v>
      </c>
      <c r="Q64" s="14">
        <f t="shared" si="88"/>
        <v>0</v>
      </c>
      <c r="R64" s="14">
        <f t="shared" si="88"/>
        <v>0</v>
      </c>
      <c r="S64" s="14">
        <f t="shared" si="88"/>
        <v>0</v>
      </c>
      <c r="T64" s="14">
        <f t="shared" si="88"/>
        <v>0</v>
      </c>
      <c r="U64" s="14">
        <f t="shared" si="88"/>
        <v>0</v>
      </c>
      <c r="V64" s="14">
        <f t="shared" si="88"/>
        <v>0</v>
      </c>
      <c r="W64" s="14">
        <f t="shared" si="88"/>
        <v>0</v>
      </c>
      <c r="X64" s="14">
        <f t="shared" si="88"/>
        <v>0</v>
      </c>
      <c r="Y64" s="14">
        <f t="shared" si="88"/>
        <v>0</v>
      </c>
      <c r="Z64" s="14">
        <f t="shared" si="88"/>
        <v>0</v>
      </c>
      <c r="AA64" s="14">
        <f t="shared" si="88"/>
        <v>0</v>
      </c>
      <c r="AB64" s="14">
        <f t="shared" ref="AB64:AF64" si="89">IF(AB23=1,AB23*$I23,)</f>
        <v>0</v>
      </c>
      <c r="AC64" s="14">
        <f t="shared" si="89"/>
        <v>0</v>
      </c>
      <c r="AD64" s="14">
        <f t="shared" si="89"/>
        <v>0</v>
      </c>
      <c r="AE64" s="14">
        <f t="shared" si="89"/>
        <v>0</v>
      </c>
      <c r="AF64" s="14">
        <f t="shared" si="89"/>
        <v>0</v>
      </c>
      <c r="AG64" s="14">
        <f t="shared" ref="AG64:BG64" si="90">IF(AG23=1,AG23*$I23,)</f>
        <v>0</v>
      </c>
      <c r="AH64" s="14">
        <f t="shared" si="90"/>
        <v>0</v>
      </c>
      <c r="AI64" s="14">
        <f t="shared" si="90"/>
        <v>0</v>
      </c>
      <c r="AJ64" s="14">
        <f t="shared" si="90"/>
        <v>0</v>
      </c>
      <c r="AK64" s="14">
        <f t="shared" si="90"/>
        <v>0</v>
      </c>
      <c r="AL64" s="14">
        <f t="shared" si="90"/>
        <v>0</v>
      </c>
      <c r="AM64" s="14">
        <f t="shared" si="90"/>
        <v>0</v>
      </c>
      <c r="AN64" s="14">
        <f t="shared" si="90"/>
        <v>0</v>
      </c>
      <c r="AO64" s="14">
        <f t="shared" si="90"/>
        <v>0</v>
      </c>
      <c r="AP64" s="14">
        <f t="shared" si="90"/>
        <v>0</v>
      </c>
      <c r="AQ64" s="14">
        <f t="shared" si="90"/>
        <v>0</v>
      </c>
      <c r="AR64" s="14">
        <f t="shared" si="90"/>
        <v>0</v>
      </c>
      <c r="AS64" s="14">
        <f t="shared" si="90"/>
        <v>0</v>
      </c>
      <c r="AT64" s="14">
        <f t="shared" si="90"/>
        <v>0</v>
      </c>
      <c r="AU64" s="14">
        <f t="shared" si="90"/>
        <v>0</v>
      </c>
      <c r="AV64" s="14">
        <f t="shared" si="90"/>
        <v>0</v>
      </c>
      <c r="AW64" s="14">
        <f t="shared" si="90"/>
        <v>0</v>
      </c>
      <c r="AX64" s="14">
        <f t="shared" si="90"/>
        <v>0</v>
      </c>
      <c r="AY64" s="14">
        <f t="shared" si="90"/>
        <v>0</v>
      </c>
      <c r="AZ64" s="14">
        <f t="shared" si="90"/>
        <v>0</v>
      </c>
      <c r="BA64" s="14">
        <f t="shared" si="90"/>
        <v>0</v>
      </c>
      <c r="BB64" s="14">
        <f t="shared" si="90"/>
        <v>0</v>
      </c>
      <c r="BC64" s="14">
        <f t="shared" si="90"/>
        <v>0</v>
      </c>
      <c r="BD64" s="14">
        <f t="shared" si="90"/>
        <v>0</v>
      </c>
      <c r="BE64" s="14">
        <f t="shared" si="90"/>
        <v>0</v>
      </c>
      <c r="BF64" s="14">
        <f t="shared" si="90"/>
        <v>0</v>
      </c>
      <c r="BG64" s="14">
        <f t="shared" si="90"/>
        <v>0</v>
      </c>
      <c r="BH64" s="14">
        <f t="shared" si="61"/>
        <v>0</v>
      </c>
      <c r="BI64" s="14">
        <f t="shared" si="61"/>
        <v>0</v>
      </c>
      <c r="BJ64" s="14">
        <f t="shared" si="87"/>
        <v>0</v>
      </c>
      <c r="BK64" s="14">
        <f t="shared" si="83"/>
        <v>0</v>
      </c>
      <c r="BL64" s="24"/>
      <c r="BM64" s="24"/>
    </row>
    <row r="65" spans="1:105" ht="28.8" x14ac:dyDescent="0.3">
      <c r="A65" s="3"/>
      <c r="B65" s="35"/>
      <c r="C65" s="35"/>
      <c r="D65" s="35"/>
      <c r="E65" s="35"/>
      <c r="F65" s="35"/>
      <c r="G65" s="35"/>
      <c r="H65" s="34"/>
      <c r="I65" s="35"/>
      <c r="J65" s="35"/>
      <c r="K65" s="25"/>
      <c r="L65" s="118"/>
      <c r="M65" s="107"/>
      <c r="N65" s="61"/>
      <c r="O65" s="22" t="str">
        <f t="shared" si="39"/>
        <v>Preparazione disciplinare, bando,contratto e allegati, delibera</v>
      </c>
      <c r="P65" s="14">
        <f t="shared" ref="P65:AA65" si="91">IF(P24=1,P24*$I24,)</f>
        <v>0</v>
      </c>
      <c r="Q65" s="14">
        <f t="shared" si="91"/>
        <v>0</v>
      </c>
      <c r="R65" s="14">
        <f t="shared" si="91"/>
        <v>0</v>
      </c>
      <c r="S65" s="14">
        <f t="shared" si="91"/>
        <v>0</v>
      </c>
      <c r="T65" s="14">
        <f t="shared" si="91"/>
        <v>0</v>
      </c>
      <c r="U65" s="14">
        <f t="shared" si="91"/>
        <v>0</v>
      </c>
      <c r="V65" s="14">
        <f t="shared" si="91"/>
        <v>0</v>
      </c>
      <c r="W65" s="14">
        <f t="shared" si="91"/>
        <v>0</v>
      </c>
      <c r="X65" s="14">
        <f t="shared" si="91"/>
        <v>0</v>
      </c>
      <c r="Y65" s="14">
        <f t="shared" si="91"/>
        <v>0</v>
      </c>
      <c r="Z65" s="14">
        <f t="shared" si="91"/>
        <v>0</v>
      </c>
      <c r="AA65" s="14">
        <f t="shared" si="91"/>
        <v>0</v>
      </c>
      <c r="AB65" s="14">
        <f t="shared" ref="AB65:AF65" si="92">IF(AB24=1,AB24*$I24,)</f>
        <v>0</v>
      </c>
      <c r="AC65" s="14">
        <f t="shared" si="92"/>
        <v>0</v>
      </c>
      <c r="AD65" s="14">
        <f t="shared" si="92"/>
        <v>0</v>
      </c>
      <c r="AE65" s="14">
        <f t="shared" si="92"/>
        <v>0</v>
      </c>
      <c r="AF65" s="14">
        <f t="shared" si="92"/>
        <v>0</v>
      </c>
      <c r="AG65" s="14">
        <f t="shared" ref="AG65:BG65" si="93">IF(AG24=1,AG24*$I24,)</f>
        <v>0</v>
      </c>
      <c r="AH65" s="14">
        <f t="shared" si="93"/>
        <v>0</v>
      </c>
      <c r="AI65" s="14">
        <f t="shared" si="93"/>
        <v>0</v>
      </c>
      <c r="AJ65" s="14">
        <f t="shared" si="93"/>
        <v>0</v>
      </c>
      <c r="AK65" s="14">
        <f t="shared" si="93"/>
        <v>0</v>
      </c>
      <c r="AL65" s="14">
        <f t="shared" si="93"/>
        <v>0</v>
      </c>
      <c r="AM65" s="14">
        <f t="shared" si="93"/>
        <v>0</v>
      </c>
      <c r="AN65" s="14">
        <f t="shared" si="93"/>
        <v>0</v>
      </c>
      <c r="AO65" s="14">
        <f t="shared" si="93"/>
        <v>0</v>
      </c>
      <c r="AP65" s="14">
        <f t="shared" si="93"/>
        <v>0</v>
      </c>
      <c r="AQ65" s="14">
        <f t="shared" si="93"/>
        <v>0</v>
      </c>
      <c r="AR65" s="14">
        <f t="shared" si="93"/>
        <v>0</v>
      </c>
      <c r="AS65" s="14">
        <f t="shared" si="93"/>
        <v>0</v>
      </c>
      <c r="AT65" s="14">
        <f t="shared" si="93"/>
        <v>0</v>
      </c>
      <c r="AU65" s="14">
        <f t="shared" si="93"/>
        <v>0</v>
      </c>
      <c r="AV65" s="14">
        <f t="shared" si="93"/>
        <v>0</v>
      </c>
      <c r="AW65" s="14">
        <f t="shared" si="93"/>
        <v>0</v>
      </c>
      <c r="AX65" s="14">
        <f t="shared" si="93"/>
        <v>0</v>
      </c>
      <c r="AY65" s="14">
        <f t="shared" si="93"/>
        <v>0</v>
      </c>
      <c r="AZ65" s="14">
        <f t="shared" si="93"/>
        <v>0</v>
      </c>
      <c r="BA65" s="14">
        <f t="shared" si="93"/>
        <v>0</v>
      </c>
      <c r="BB65" s="14">
        <f t="shared" si="93"/>
        <v>0</v>
      </c>
      <c r="BC65" s="14">
        <f t="shared" si="93"/>
        <v>0</v>
      </c>
      <c r="BD65" s="14">
        <f t="shared" si="93"/>
        <v>0</v>
      </c>
      <c r="BE65" s="14">
        <f t="shared" si="93"/>
        <v>0</v>
      </c>
      <c r="BF65" s="14">
        <f t="shared" si="93"/>
        <v>0</v>
      </c>
      <c r="BG65" s="14">
        <f t="shared" si="93"/>
        <v>0</v>
      </c>
      <c r="BH65" s="14">
        <f t="shared" si="61"/>
        <v>0</v>
      </c>
      <c r="BI65" s="14">
        <f t="shared" si="61"/>
        <v>0</v>
      </c>
      <c r="BJ65" s="14">
        <f t="shared" si="87"/>
        <v>0</v>
      </c>
      <c r="BK65" s="14">
        <f t="shared" si="83"/>
        <v>0</v>
      </c>
      <c r="BL65" s="24"/>
      <c r="BM65" s="24"/>
    </row>
    <row r="66" spans="1:105" s="26" customFormat="1" x14ac:dyDescent="0.3">
      <c r="A66" s="86"/>
      <c r="B66" s="90"/>
      <c r="C66" s="90"/>
      <c r="D66" s="35"/>
      <c r="E66" s="35"/>
      <c r="F66" s="35"/>
      <c r="G66" s="62"/>
      <c r="H66" s="34"/>
      <c r="I66" s="61"/>
      <c r="J66" s="61"/>
      <c r="K66" s="61"/>
      <c r="L66" s="118"/>
      <c r="M66" s="107"/>
      <c r="N66" s="110"/>
      <c r="O66" s="22" t="str">
        <f t="shared" si="39"/>
        <v>Controlli contabili su delibere</v>
      </c>
      <c r="P66" s="14">
        <f t="shared" ref="P66:AA66" si="94">IF(P25=1,P25*$I25,)</f>
        <v>0</v>
      </c>
      <c r="Q66" s="14">
        <f t="shared" si="94"/>
        <v>0</v>
      </c>
      <c r="R66" s="14">
        <f t="shared" si="94"/>
        <v>0</v>
      </c>
      <c r="S66" s="14">
        <f t="shared" si="94"/>
        <v>0</v>
      </c>
      <c r="T66" s="14">
        <f t="shared" si="94"/>
        <v>0</v>
      </c>
      <c r="U66" s="14">
        <f t="shared" si="94"/>
        <v>0</v>
      </c>
      <c r="V66" s="14">
        <f t="shared" si="94"/>
        <v>0</v>
      </c>
      <c r="W66" s="14">
        <f t="shared" si="94"/>
        <v>0</v>
      </c>
      <c r="X66" s="14">
        <f t="shared" si="94"/>
        <v>0</v>
      </c>
      <c r="Y66" s="14">
        <f t="shared" si="94"/>
        <v>0</v>
      </c>
      <c r="Z66" s="14">
        <f t="shared" si="94"/>
        <v>0</v>
      </c>
      <c r="AA66" s="14">
        <f t="shared" si="94"/>
        <v>0</v>
      </c>
      <c r="AB66" s="14">
        <f t="shared" ref="AB66:AF66" si="95">IF(AB25=1,AB25*$I25,)</f>
        <v>0</v>
      </c>
      <c r="AC66" s="14">
        <f t="shared" si="95"/>
        <v>0</v>
      </c>
      <c r="AD66" s="14">
        <f t="shared" si="95"/>
        <v>0</v>
      </c>
      <c r="AE66" s="14">
        <f t="shared" si="95"/>
        <v>0</v>
      </c>
      <c r="AF66" s="14">
        <f t="shared" si="95"/>
        <v>0</v>
      </c>
      <c r="AG66" s="14">
        <f t="shared" ref="AG66:BG66" si="96">IF(AG25=1,AG25*$I25,)</f>
        <v>0</v>
      </c>
      <c r="AH66" s="14">
        <f t="shared" si="96"/>
        <v>0</v>
      </c>
      <c r="AI66" s="14">
        <f t="shared" si="96"/>
        <v>0</v>
      </c>
      <c r="AJ66" s="14">
        <f t="shared" si="96"/>
        <v>0</v>
      </c>
      <c r="AK66" s="14">
        <f t="shared" si="96"/>
        <v>0</v>
      </c>
      <c r="AL66" s="14">
        <f t="shared" si="96"/>
        <v>0</v>
      </c>
      <c r="AM66" s="14">
        <f t="shared" si="96"/>
        <v>0</v>
      </c>
      <c r="AN66" s="14">
        <f t="shared" si="96"/>
        <v>0</v>
      </c>
      <c r="AO66" s="14">
        <f t="shared" si="96"/>
        <v>0</v>
      </c>
      <c r="AP66" s="14">
        <f t="shared" si="96"/>
        <v>0</v>
      </c>
      <c r="AQ66" s="14">
        <f t="shared" si="96"/>
        <v>0</v>
      </c>
      <c r="AR66" s="14">
        <f t="shared" si="96"/>
        <v>0</v>
      </c>
      <c r="AS66" s="14">
        <f t="shared" si="96"/>
        <v>0</v>
      </c>
      <c r="AT66" s="14">
        <f t="shared" si="96"/>
        <v>0</v>
      </c>
      <c r="AU66" s="14">
        <f t="shared" si="96"/>
        <v>0</v>
      </c>
      <c r="AV66" s="14">
        <f t="shared" si="96"/>
        <v>0</v>
      </c>
      <c r="AW66" s="14">
        <f t="shared" si="96"/>
        <v>0</v>
      </c>
      <c r="AX66" s="14">
        <f t="shared" si="96"/>
        <v>0</v>
      </c>
      <c r="AY66" s="14">
        <f t="shared" si="96"/>
        <v>0</v>
      </c>
      <c r="AZ66" s="14">
        <f t="shared" si="96"/>
        <v>0</v>
      </c>
      <c r="BA66" s="14">
        <f t="shared" si="96"/>
        <v>0</v>
      </c>
      <c r="BB66" s="14">
        <f t="shared" si="96"/>
        <v>0</v>
      </c>
      <c r="BC66" s="14">
        <f t="shared" si="96"/>
        <v>0</v>
      </c>
      <c r="BD66" s="14">
        <f t="shared" si="96"/>
        <v>0</v>
      </c>
      <c r="BE66" s="14">
        <f t="shared" si="96"/>
        <v>0</v>
      </c>
      <c r="BF66" s="14">
        <f t="shared" si="96"/>
        <v>0</v>
      </c>
      <c r="BG66" s="14">
        <f t="shared" si="96"/>
        <v>0</v>
      </c>
      <c r="BH66" s="14">
        <f t="shared" si="61"/>
        <v>0</v>
      </c>
      <c r="BI66" s="14">
        <f t="shared" si="61"/>
        <v>0</v>
      </c>
      <c r="BJ66" s="14">
        <f t="shared" si="87"/>
        <v>0</v>
      </c>
      <c r="BK66" s="14">
        <f t="shared" si="83"/>
        <v>0</v>
      </c>
      <c r="BL66" s="35"/>
      <c r="BM66" s="3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</row>
    <row r="67" spans="1:105" ht="28.8" x14ac:dyDescent="0.3">
      <c r="A67" s="91"/>
      <c r="B67" s="62"/>
      <c r="C67" s="62"/>
      <c r="D67" s="62"/>
      <c r="E67" s="62"/>
      <c r="F67" s="62"/>
      <c r="G67" s="62"/>
      <c r="H67" s="136"/>
      <c r="I67" s="62"/>
      <c r="J67" s="62"/>
      <c r="K67" s="62"/>
      <c r="L67" s="118"/>
      <c r="M67" s="107"/>
      <c r="N67" s="110"/>
      <c r="O67" s="33" t="str">
        <f t="shared" si="39"/>
        <v>Svolgimento procedura (seggio di gara)/Assistenza alla commissione giudicatrice</v>
      </c>
      <c r="P67" s="14">
        <f t="shared" ref="P67:AA67" si="97">IF(P26=1,P26*$I26,)</f>
        <v>0</v>
      </c>
      <c r="Q67" s="14">
        <f t="shared" si="97"/>
        <v>0</v>
      </c>
      <c r="R67" s="14">
        <f t="shared" si="97"/>
        <v>0</v>
      </c>
      <c r="S67" s="14">
        <f t="shared" si="97"/>
        <v>0</v>
      </c>
      <c r="T67" s="14">
        <f t="shared" si="97"/>
        <v>0</v>
      </c>
      <c r="U67" s="14">
        <f t="shared" si="97"/>
        <v>0</v>
      </c>
      <c r="V67" s="14">
        <f t="shared" si="97"/>
        <v>0</v>
      </c>
      <c r="W67" s="14">
        <f t="shared" si="97"/>
        <v>0</v>
      </c>
      <c r="X67" s="14">
        <f t="shared" si="97"/>
        <v>0</v>
      </c>
      <c r="Y67" s="14">
        <f t="shared" si="97"/>
        <v>0</v>
      </c>
      <c r="Z67" s="14">
        <f t="shared" si="97"/>
        <v>0</v>
      </c>
      <c r="AA67" s="14">
        <f t="shared" si="97"/>
        <v>0</v>
      </c>
      <c r="AB67" s="14">
        <f t="shared" ref="AB67:AF67" si="98">IF(AB26=1,AB26*$I26,)</f>
        <v>0</v>
      </c>
      <c r="AC67" s="14">
        <f t="shared" si="98"/>
        <v>0</v>
      </c>
      <c r="AD67" s="14">
        <f t="shared" si="98"/>
        <v>0</v>
      </c>
      <c r="AE67" s="14">
        <f t="shared" si="98"/>
        <v>0</v>
      </c>
      <c r="AF67" s="14">
        <f t="shared" si="98"/>
        <v>0</v>
      </c>
      <c r="AG67" s="14">
        <f t="shared" ref="AG67:BG67" si="99">IF(AG26=1,AG26*$I26,)</f>
        <v>0</v>
      </c>
      <c r="AH67" s="14">
        <f t="shared" si="99"/>
        <v>0</v>
      </c>
      <c r="AI67" s="14">
        <f t="shared" si="99"/>
        <v>0</v>
      </c>
      <c r="AJ67" s="14">
        <f t="shared" si="99"/>
        <v>0</v>
      </c>
      <c r="AK67" s="14">
        <f t="shared" si="99"/>
        <v>0</v>
      </c>
      <c r="AL67" s="14">
        <f t="shared" si="99"/>
        <v>0</v>
      </c>
      <c r="AM67" s="14">
        <f t="shared" si="99"/>
        <v>0</v>
      </c>
      <c r="AN67" s="14">
        <f t="shared" si="99"/>
        <v>0</v>
      </c>
      <c r="AO67" s="14">
        <f t="shared" si="99"/>
        <v>0</v>
      </c>
      <c r="AP67" s="14">
        <f t="shared" si="99"/>
        <v>0</v>
      </c>
      <c r="AQ67" s="14">
        <f t="shared" si="99"/>
        <v>0</v>
      </c>
      <c r="AR67" s="14">
        <f t="shared" si="99"/>
        <v>0</v>
      </c>
      <c r="AS67" s="14">
        <f t="shared" si="99"/>
        <v>0</v>
      </c>
      <c r="AT67" s="14">
        <f t="shared" si="99"/>
        <v>0</v>
      </c>
      <c r="AU67" s="14">
        <f t="shared" si="99"/>
        <v>0</v>
      </c>
      <c r="AV67" s="14">
        <f t="shared" si="99"/>
        <v>0</v>
      </c>
      <c r="AW67" s="14">
        <f t="shared" si="99"/>
        <v>0</v>
      </c>
      <c r="AX67" s="14">
        <f t="shared" si="99"/>
        <v>0</v>
      </c>
      <c r="AY67" s="14">
        <f t="shared" si="99"/>
        <v>0</v>
      </c>
      <c r="AZ67" s="14">
        <f t="shared" si="99"/>
        <v>0</v>
      </c>
      <c r="BA67" s="14">
        <f t="shared" si="99"/>
        <v>0</v>
      </c>
      <c r="BB67" s="14">
        <f t="shared" si="99"/>
        <v>0</v>
      </c>
      <c r="BC67" s="14">
        <f t="shared" si="99"/>
        <v>0</v>
      </c>
      <c r="BD67" s="14">
        <f t="shared" si="99"/>
        <v>0</v>
      </c>
      <c r="BE67" s="14">
        <f t="shared" si="99"/>
        <v>0</v>
      </c>
      <c r="BF67" s="14">
        <f t="shared" si="99"/>
        <v>0</v>
      </c>
      <c r="BG67" s="14">
        <f t="shared" si="99"/>
        <v>0</v>
      </c>
      <c r="BH67" s="14">
        <f t="shared" si="61"/>
        <v>0</v>
      </c>
      <c r="BI67" s="14">
        <f t="shared" si="61"/>
        <v>0</v>
      </c>
      <c r="BJ67" s="14">
        <f t="shared" si="87"/>
        <v>0</v>
      </c>
      <c r="BK67" s="14">
        <f t="shared" si="83"/>
        <v>0</v>
      </c>
      <c r="BL67" s="24"/>
      <c r="BM67" s="24"/>
    </row>
    <row r="68" spans="1:105" x14ac:dyDescent="0.3">
      <c r="A68" s="87"/>
      <c r="B68" s="35"/>
      <c r="C68" s="35"/>
      <c r="D68" s="35"/>
      <c r="E68" s="35"/>
      <c r="F68" s="35"/>
      <c r="G68" s="35"/>
      <c r="H68" s="34"/>
      <c r="I68" s="62"/>
      <c r="J68" s="62"/>
      <c r="K68" s="62"/>
      <c r="L68" s="8"/>
      <c r="M68" s="107"/>
      <c r="N68" s="58"/>
      <c r="O68" s="102" t="str">
        <f t="shared" si="39"/>
        <v>Obblighi informativi ANAC</v>
      </c>
      <c r="P68" s="14">
        <f t="shared" ref="P68:AA68" si="100">IF(P27=1,P27*$I27,)</f>
        <v>0</v>
      </c>
      <c r="Q68" s="14">
        <f t="shared" si="100"/>
        <v>0</v>
      </c>
      <c r="R68" s="14">
        <f t="shared" si="100"/>
        <v>0</v>
      </c>
      <c r="S68" s="14">
        <f t="shared" si="100"/>
        <v>0</v>
      </c>
      <c r="T68" s="14">
        <f t="shared" si="100"/>
        <v>0</v>
      </c>
      <c r="U68" s="14">
        <f t="shared" si="100"/>
        <v>0</v>
      </c>
      <c r="V68" s="14">
        <f t="shared" si="100"/>
        <v>0</v>
      </c>
      <c r="W68" s="14">
        <f t="shared" si="100"/>
        <v>0</v>
      </c>
      <c r="X68" s="14">
        <f t="shared" si="100"/>
        <v>0</v>
      </c>
      <c r="Y68" s="14">
        <f t="shared" si="100"/>
        <v>0</v>
      </c>
      <c r="Z68" s="14">
        <f t="shared" si="100"/>
        <v>0</v>
      </c>
      <c r="AA68" s="14">
        <f t="shared" si="100"/>
        <v>0</v>
      </c>
      <c r="AB68" s="14">
        <f t="shared" ref="AB68:AF68" si="101">IF(AB27=1,AB27*$I27,)</f>
        <v>0</v>
      </c>
      <c r="AC68" s="14">
        <f t="shared" si="101"/>
        <v>0</v>
      </c>
      <c r="AD68" s="14">
        <f t="shared" si="101"/>
        <v>0</v>
      </c>
      <c r="AE68" s="14">
        <f t="shared" si="101"/>
        <v>0</v>
      </c>
      <c r="AF68" s="14">
        <f t="shared" si="101"/>
        <v>0</v>
      </c>
      <c r="AG68" s="14">
        <f t="shared" ref="AG68:BG68" si="102">IF(AG27=1,AG27*$I27,)</f>
        <v>0</v>
      </c>
      <c r="AH68" s="14">
        <f t="shared" si="102"/>
        <v>0</v>
      </c>
      <c r="AI68" s="14">
        <f t="shared" si="102"/>
        <v>0</v>
      </c>
      <c r="AJ68" s="14">
        <f t="shared" si="102"/>
        <v>0</v>
      </c>
      <c r="AK68" s="14">
        <f t="shared" si="102"/>
        <v>0</v>
      </c>
      <c r="AL68" s="14">
        <f t="shared" si="102"/>
        <v>0</v>
      </c>
      <c r="AM68" s="14">
        <f t="shared" si="102"/>
        <v>0</v>
      </c>
      <c r="AN68" s="14">
        <f t="shared" si="102"/>
        <v>0</v>
      </c>
      <c r="AO68" s="14">
        <f t="shared" si="102"/>
        <v>0</v>
      </c>
      <c r="AP68" s="14">
        <f t="shared" si="102"/>
        <v>0</v>
      </c>
      <c r="AQ68" s="14">
        <f t="shared" si="102"/>
        <v>0</v>
      </c>
      <c r="AR68" s="14">
        <f t="shared" si="102"/>
        <v>0</v>
      </c>
      <c r="AS68" s="14">
        <f t="shared" si="102"/>
        <v>0</v>
      </c>
      <c r="AT68" s="14">
        <f t="shared" si="102"/>
        <v>0</v>
      </c>
      <c r="AU68" s="14">
        <f t="shared" si="102"/>
        <v>0</v>
      </c>
      <c r="AV68" s="14">
        <f t="shared" si="102"/>
        <v>0</v>
      </c>
      <c r="AW68" s="14">
        <f t="shared" si="102"/>
        <v>0</v>
      </c>
      <c r="AX68" s="14">
        <f t="shared" si="102"/>
        <v>0</v>
      </c>
      <c r="AY68" s="14">
        <f t="shared" si="102"/>
        <v>0</v>
      </c>
      <c r="AZ68" s="14">
        <f t="shared" si="102"/>
        <v>0</v>
      </c>
      <c r="BA68" s="14">
        <f t="shared" si="102"/>
        <v>0</v>
      </c>
      <c r="BB68" s="14">
        <f t="shared" si="102"/>
        <v>0</v>
      </c>
      <c r="BC68" s="14">
        <f t="shared" si="102"/>
        <v>0</v>
      </c>
      <c r="BD68" s="14">
        <f t="shared" si="102"/>
        <v>0</v>
      </c>
      <c r="BE68" s="14">
        <f t="shared" si="102"/>
        <v>0</v>
      </c>
      <c r="BF68" s="14">
        <f t="shared" si="102"/>
        <v>0</v>
      </c>
      <c r="BG68" s="14">
        <f t="shared" si="102"/>
        <v>0</v>
      </c>
      <c r="BH68" s="14">
        <f t="shared" si="61"/>
        <v>0</v>
      </c>
      <c r="BI68" s="14">
        <f t="shared" si="61"/>
        <v>0</v>
      </c>
      <c r="BJ68" s="14">
        <f t="shared" si="87"/>
        <v>0</v>
      </c>
      <c r="BK68" s="14">
        <f t="shared" si="83"/>
        <v>0</v>
      </c>
      <c r="BL68" s="24"/>
      <c r="BM68" s="24"/>
    </row>
    <row r="69" spans="1:105" s="29" customFormat="1" ht="15.6" x14ac:dyDescent="0.3">
      <c r="A69" s="88"/>
      <c r="B69" s="88"/>
      <c r="C69" s="88"/>
      <c r="D69" s="88"/>
      <c r="E69" s="88"/>
      <c r="F69" s="88"/>
      <c r="G69" s="88"/>
      <c r="H69" s="109"/>
      <c r="I69" s="58"/>
      <c r="J69" s="58"/>
      <c r="K69" s="58"/>
      <c r="L69" s="28"/>
      <c r="M69" s="107"/>
      <c r="N69" s="63"/>
      <c r="O69" s="20" t="str">
        <f t="shared" si="39"/>
        <v>Comunicazioni, pubblicazioni e verifiche di legge</v>
      </c>
      <c r="P69" s="14">
        <f t="shared" ref="P69:AA69" si="103">IF(P28=1,P28*$I28,)</f>
        <v>0</v>
      </c>
      <c r="Q69" s="14">
        <f t="shared" si="103"/>
        <v>0</v>
      </c>
      <c r="R69" s="14">
        <f t="shared" si="103"/>
        <v>0</v>
      </c>
      <c r="S69" s="14">
        <f t="shared" si="103"/>
        <v>0</v>
      </c>
      <c r="T69" s="14">
        <f t="shared" si="103"/>
        <v>0</v>
      </c>
      <c r="U69" s="14">
        <f t="shared" si="103"/>
        <v>0</v>
      </c>
      <c r="V69" s="14">
        <f t="shared" si="103"/>
        <v>0</v>
      </c>
      <c r="W69" s="14">
        <f t="shared" si="103"/>
        <v>0</v>
      </c>
      <c r="X69" s="14">
        <f t="shared" si="103"/>
        <v>0</v>
      </c>
      <c r="Y69" s="14">
        <f t="shared" si="103"/>
        <v>0</v>
      </c>
      <c r="Z69" s="14">
        <f t="shared" si="103"/>
        <v>0</v>
      </c>
      <c r="AA69" s="14">
        <f t="shared" si="103"/>
        <v>0</v>
      </c>
      <c r="AB69" s="14">
        <f t="shared" ref="AB69:AF69" si="104">IF(AB28=1,AB28*$I28,)</f>
        <v>0</v>
      </c>
      <c r="AC69" s="14">
        <f t="shared" si="104"/>
        <v>0</v>
      </c>
      <c r="AD69" s="14">
        <f t="shared" si="104"/>
        <v>0</v>
      </c>
      <c r="AE69" s="14">
        <f t="shared" si="104"/>
        <v>0</v>
      </c>
      <c r="AF69" s="14">
        <f t="shared" si="104"/>
        <v>0</v>
      </c>
      <c r="AG69" s="14">
        <f t="shared" ref="AG69:BG69" si="105">IF(AG28=1,AG28*$I28,)</f>
        <v>0</v>
      </c>
      <c r="AH69" s="14">
        <f t="shared" si="105"/>
        <v>0</v>
      </c>
      <c r="AI69" s="14">
        <f t="shared" si="105"/>
        <v>0</v>
      </c>
      <c r="AJ69" s="14">
        <f t="shared" si="105"/>
        <v>0</v>
      </c>
      <c r="AK69" s="14">
        <f t="shared" si="105"/>
        <v>0</v>
      </c>
      <c r="AL69" s="14">
        <f t="shared" si="105"/>
        <v>0</v>
      </c>
      <c r="AM69" s="14">
        <f t="shared" si="105"/>
        <v>0</v>
      </c>
      <c r="AN69" s="14">
        <f t="shared" si="105"/>
        <v>0</v>
      </c>
      <c r="AO69" s="14">
        <f t="shared" si="105"/>
        <v>0</v>
      </c>
      <c r="AP69" s="14">
        <f t="shared" si="105"/>
        <v>0</v>
      </c>
      <c r="AQ69" s="14">
        <f t="shared" si="105"/>
        <v>0</v>
      </c>
      <c r="AR69" s="14">
        <f t="shared" si="105"/>
        <v>0</v>
      </c>
      <c r="AS69" s="14">
        <f t="shared" si="105"/>
        <v>0</v>
      </c>
      <c r="AT69" s="14">
        <f t="shared" si="105"/>
        <v>0</v>
      </c>
      <c r="AU69" s="14">
        <f t="shared" si="105"/>
        <v>0</v>
      </c>
      <c r="AV69" s="14">
        <f t="shared" si="105"/>
        <v>0</v>
      </c>
      <c r="AW69" s="14">
        <f t="shared" si="105"/>
        <v>0</v>
      </c>
      <c r="AX69" s="14">
        <f t="shared" si="105"/>
        <v>0</v>
      </c>
      <c r="AY69" s="14">
        <f t="shared" si="105"/>
        <v>0</v>
      </c>
      <c r="AZ69" s="14">
        <f t="shared" si="105"/>
        <v>0</v>
      </c>
      <c r="BA69" s="14">
        <f t="shared" si="105"/>
        <v>0</v>
      </c>
      <c r="BB69" s="14">
        <f t="shared" si="105"/>
        <v>0</v>
      </c>
      <c r="BC69" s="14">
        <f t="shared" si="105"/>
        <v>0</v>
      </c>
      <c r="BD69" s="14">
        <f t="shared" si="105"/>
        <v>0</v>
      </c>
      <c r="BE69" s="14">
        <f t="shared" si="105"/>
        <v>0</v>
      </c>
      <c r="BF69" s="14">
        <f t="shared" si="105"/>
        <v>0</v>
      </c>
      <c r="BG69" s="14">
        <f t="shared" si="105"/>
        <v>0</v>
      </c>
      <c r="BH69" s="14">
        <f t="shared" si="61"/>
        <v>0</v>
      </c>
      <c r="BI69" s="14">
        <f t="shared" si="61"/>
        <v>0</v>
      </c>
      <c r="BJ69" s="14">
        <f t="shared" si="87"/>
        <v>0</v>
      </c>
      <c r="BK69" s="14">
        <f t="shared" si="83"/>
        <v>0</v>
      </c>
      <c r="BL69" s="108"/>
      <c r="BM69" s="108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</row>
    <row r="70" spans="1:105" ht="15.6" x14ac:dyDescent="0.3">
      <c r="A70" s="87"/>
      <c r="B70" s="92"/>
      <c r="C70" s="92"/>
      <c r="D70" s="92"/>
      <c r="E70" s="92"/>
      <c r="F70" s="92"/>
      <c r="G70" s="92"/>
      <c r="H70" s="137"/>
      <c r="I70" s="63"/>
      <c r="J70" s="63"/>
      <c r="K70" s="63"/>
      <c r="M70" s="107"/>
      <c r="O70" s="20" t="str">
        <f t="shared" si="39"/>
        <v>Preparazione contratto per stipula</v>
      </c>
      <c r="P70" s="14">
        <f t="shared" ref="P70:AA70" si="106">IF(P29=1,P29*$I29,)</f>
        <v>0</v>
      </c>
      <c r="Q70" s="14">
        <f t="shared" si="106"/>
        <v>0</v>
      </c>
      <c r="R70" s="14">
        <f t="shared" si="106"/>
        <v>0</v>
      </c>
      <c r="S70" s="14">
        <f t="shared" si="106"/>
        <v>0</v>
      </c>
      <c r="T70" s="14">
        <f t="shared" si="106"/>
        <v>0</v>
      </c>
      <c r="U70" s="14">
        <f t="shared" si="106"/>
        <v>0</v>
      </c>
      <c r="V70" s="14">
        <f t="shared" si="106"/>
        <v>0</v>
      </c>
      <c r="W70" s="14">
        <f t="shared" si="106"/>
        <v>0</v>
      </c>
      <c r="X70" s="14">
        <f t="shared" si="106"/>
        <v>0</v>
      </c>
      <c r="Y70" s="14">
        <f t="shared" si="106"/>
        <v>0</v>
      </c>
      <c r="Z70" s="14">
        <f t="shared" si="106"/>
        <v>0</v>
      </c>
      <c r="AA70" s="14">
        <f t="shared" si="106"/>
        <v>0</v>
      </c>
      <c r="AB70" s="14">
        <f t="shared" ref="AB70:AF70" si="107">IF(AB29=1,AB29*$I29,)</f>
        <v>0</v>
      </c>
      <c r="AC70" s="14">
        <f t="shared" si="107"/>
        <v>0</v>
      </c>
      <c r="AD70" s="14">
        <f t="shared" si="107"/>
        <v>0</v>
      </c>
      <c r="AE70" s="14">
        <f t="shared" si="107"/>
        <v>0</v>
      </c>
      <c r="AF70" s="14">
        <f t="shared" si="107"/>
        <v>0</v>
      </c>
      <c r="AG70" s="14">
        <f>IF(AG29=1,AG29*$I29,)</f>
        <v>0</v>
      </c>
      <c r="AH70" s="14">
        <f>IF(AH29=1,AH29*$I29,)</f>
        <v>0</v>
      </c>
      <c r="AI70" s="14">
        <f>IF(AI29=1,AI29*$I29,)</f>
        <v>0</v>
      </c>
      <c r="AJ70" s="14">
        <f t="shared" ref="AJ70:BK70" si="108">IF(AJ29=1,AJ29*$I29,)</f>
        <v>0</v>
      </c>
      <c r="AK70" s="14">
        <f t="shared" si="108"/>
        <v>0</v>
      </c>
      <c r="AL70" s="14">
        <f t="shared" si="108"/>
        <v>0</v>
      </c>
      <c r="AM70" s="14">
        <f t="shared" si="108"/>
        <v>0</v>
      </c>
      <c r="AN70" s="14">
        <f t="shared" si="108"/>
        <v>0</v>
      </c>
      <c r="AO70" s="14">
        <f t="shared" si="108"/>
        <v>0</v>
      </c>
      <c r="AP70" s="14">
        <f t="shared" si="108"/>
        <v>0</v>
      </c>
      <c r="AQ70" s="14">
        <f t="shared" si="108"/>
        <v>0</v>
      </c>
      <c r="AR70" s="14">
        <f t="shared" si="108"/>
        <v>0</v>
      </c>
      <c r="AS70" s="14">
        <f t="shared" si="108"/>
        <v>0</v>
      </c>
      <c r="AT70" s="14">
        <f t="shared" si="108"/>
        <v>0</v>
      </c>
      <c r="AU70" s="14">
        <f t="shared" si="108"/>
        <v>0</v>
      </c>
      <c r="AV70" s="14">
        <f t="shared" si="108"/>
        <v>0</v>
      </c>
      <c r="AW70" s="14">
        <f t="shared" si="108"/>
        <v>0</v>
      </c>
      <c r="AX70" s="14">
        <f t="shared" si="108"/>
        <v>0</v>
      </c>
      <c r="AY70" s="14">
        <f t="shared" si="108"/>
        <v>0</v>
      </c>
      <c r="AZ70" s="14">
        <f t="shared" si="108"/>
        <v>0</v>
      </c>
      <c r="BA70" s="14">
        <f t="shared" si="108"/>
        <v>0</v>
      </c>
      <c r="BB70" s="14">
        <f t="shared" si="108"/>
        <v>0</v>
      </c>
      <c r="BC70" s="14">
        <f t="shared" si="108"/>
        <v>0</v>
      </c>
      <c r="BD70" s="14">
        <f t="shared" si="108"/>
        <v>0</v>
      </c>
      <c r="BE70" s="14">
        <f t="shared" si="108"/>
        <v>0</v>
      </c>
      <c r="BF70" s="14">
        <f t="shared" si="108"/>
        <v>0</v>
      </c>
      <c r="BG70" s="14">
        <f t="shared" si="108"/>
        <v>0</v>
      </c>
      <c r="BH70" s="14">
        <f t="shared" si="61"/>
        <v>0</v>
      </c>
      <c r="BI70" s="14">
        <f t="shared" si="61"/>
        <v>0</v>
      </c>
      <c r="BJ70" s="14">
        <f t="shared" ref="BJ70" si="109">IF(BJ29=1,BJ29*$I29,)</f>
        <v>0</v>
      </c>
      <c r="BK70" s="14">
        <f t="shared" si="108"/>
        <v>0</v>
      </c>
      <c r="BL70" s="24"/>
      <c r="BM70" s="24"/>
    </row>
    <row r="71" spans="1:105" x14ac:dyDescent="0.3">
      <c r="A71" s="35"/>
      <c r="B71" s="35"/>
      <c r="C71" s="35"/>
      <c r="D71" s="35"/>
      <c r="E71" s="35"/>
      <c r="F71" s="35"/>
      <c r="G71" s="35"/>
      <c r="H71" s="34"/>
      <c r="I71" s="35"/>
      <c r="J71" s="35"/>
      <c r="K71" s="25"/>
      <c r="M71" s="107"/>
      <c r="O71" s="16" t="str">
        <f t="shared" si="39"/>
        <v>4.FASE ESECUZIONE 41%</v>
      </c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24"/>
      <c r="BM71" s="24"/>
    </row>
    <row r="72" spans="1:105" x14ac:dyDescent="0.3">
      <c r="A72" s="35"/>
      <c r="B72" s="35"/>
      <c r="C72" s="35"/>
      <c r="D72" s="35"/>
      <c r="E72" s="35"/>
      <c r="F72" s="35"/>
      <c r="G72" s="35"/>
      <c r="H72" s="34"/>
      <c r="I72" s="35"/>
      <c r="J72" s="35"/>
      <c r="K72" s="25"/>
      <c r="M72" s="107"/>
      <c r="O72" s="18" t="str">
        <f t="shared" si="39"/>
        <v>Direzione dell'esecuzione</v>
      </c>
      <c r="P72" s="14">
        <f t="shared" ref="P72:AA72" si="110">IF(P31=1,P31*$I31,)</f>
        <v>0</v>
      </c>
      <c r="Q72" s="14">
        <f t="shared" si="110"/>
        <v>0</v>
      </c>
      <c r="R72" s="14">
        <f t="shared" si="110"/>
        <v>0</v>
      </c>
      <c r="S72" s="14">
        <f t="shared" si="110"/>
        <v>0</v>
      </c>
      <c r="T72" s="14">
        <f t="shared" si="110"/>
        <v>0</v>
      </c>
      <c r="U72" s="14">
        <f t="shared" si="110"/>
        <v>0</v>
      </c>
      <c r="V72" s="14">
        <f t="shared" si="110"/>
        <v>0</v>
      </c>
      <c r="W72" s="14">
        <f t="shared" si="110"/>
        <v>0</v>
      </c>
      <c r="X72" s="14">
        <f t="shared" si="110"/>
        <v>0</v>
      </c>
      <c r="Y72" s="14">
        <f t="shared" si="110"/>
        <v>0</v>
      </c>
      <c r="Z72" s="14">
        <f t="shared" si="110"/>
        <v>0</v>
      </c>
      <c r="AA72" s="14">
        <f t="shared" si="110"/>
        <v>0</v>
      </c>
      <c r="AB72" s="14">
        <f t="shared" ref="AB72:AF72" si="111">IF(AB31=1,AB31*$I31,)</f>
        <v>0</v>
      </c>
      <c r="AC72" s="14">
        <f t="shared" si="111"/>
        <v>0</v>
      </c>
      <c r="AD72" s="14">
        <f t="shared" si="111"/>
        <v>0</v>
      </c>
      <c r="AE72" s="14">
        <f t="shared" si="111"/>
        <v>0</v>
      </c>
      <c r="AF72" s="14">
        <f t="shared" si="111"/>
        <v>0</v>
      </c>
      <c r="AG72" s="14">
        <f t="shared" ref="AG72:BK74" si="112">IF(AG31=1,AG31*$I31,)</f>
        <v>0</v>
      </c>
      <c r="AH72" s="14">
        <f t="shared" si="112"/>
        <v>0</v>
      </c>
      <c r="AI72" s="14">
        <f t="shared" si="112"/>
        <v>0</v>
      </c>
      <c r="AJ72" s="14">
        <f t="shared" si="112"/>
        <v>0</v>
      </c>
      <c r="AK72" s="14">
        <f t="shared" si="112"/>
        <v>0</v>
      </c>
      <c r="AL72" s="14">
        <f t="shared" si="112"/>
        <v>0</v>
      </c>
      <c r="AM72" s="14">
        <f t="shared" si="112"/>
        <v>0</v>
      </c>
      <c r="AN72" s="14">
        <f t="shared" si="112"/>
        <v>0</v>
      </c>
      <c r="AO72" s="14">
        <f t="shared" si="112"/>
        <v>0</v>
      </c>
      <c r="AP72" s="14">
        <f t="shared" si="112"/>
        <v>0</v>
      </c>
      <c r="AQ72" s="14">
        <f t="shared" si="112"/>
        <v>0</v>
      </c>
      <c r="AR72" s="14">
        <f t="shared" si="112"/>
        <v>0</v>
      </c>
      <c r="AS72" s="14">
        <f t="shared" si="112"/>
        <v>0</v>
      </c>
      <c r="AT72" s="14">
        <f t="shared" si="112"/>
        <v>0</v>
      </c>
      <c r="AU72" s="14">
        <f t="shared" si="112"/>
        <v>0</v>
      </c>
      <c r="AV72" s="14">
        <f t="shared" si="112"/>
        <v>0</v>
      </c>
      <c r="AW72" s="14">
        <f t="shared" si="112"/>
        <v>0</v>
      </c>
      <c r="AX72" s="14">
        <f t="shared" si="112"/>
        <v>0</v>
      </c>
      <c r="AY72" s="14">
        <f t="shared" si="112"/>
        <v>0</v>
      </c>
      <c r="AZ72" s="14">
        <f t="shared" si="112"/>
        <v>0</v>
      </c>
      <c r="BA72" s="14">
        <f t="shared" si="112"/>
        <v>0</v>
      </c>
      <c r="BB72" s="14">
        <f t="shared" si="112"/>
        <v>0</v>
      </c>
      <c r="BC72" s="14">
        <f t="shared" si="112"/>
        <v>0</v>
      </c>
      <c r="BD72" s="14">
        <f t="shared" si="112"/>
        <v>0</v>
      </c>
      <c r="BE72" s="14">
        <f t="shared" si="112"/>
        <v>0</v>
      </c>
      <c r="BF72" s="14">
        <f t="shared" si="112"/>
        <v>0</v>
      </c>
      <c r="BG72" s="14">
        <f t="shared" si="112"/>
        <v>0</v>
      </c>
      <c r="BH72" s="14">
        <f t="shared" si="112"/>
        <v>0</v>
      </c>
      <c r="BI72" s="14">
        <f t="shared" si="112"/>
        <v>0</v>
      </c>
      <c r="BJ72" s="14">
        <f t="shared" si="112"/>
        <v>0</v>
      </c>
      <c r="BK72" s="14">
        <f t="shared" si="112"/>
        <v>0</v>
      </c>
      <c r="BL72" s="24"/>
      <c r="BM72" s="24"/>
    </row>
    <row r="73" spans="1:105" x14ac:dyDescent="0.3">
      <c r="A73" s="88"/>
      <c r="B73" s="93"/>
      <c r="C73" s="93"/>
      <c r="D73" s="93"/>
      <c r="E73" s="93"/>
      <c r="F73" s="94"/>
      <c r="G73" s="35"/>
      <c r="H73" s="34"/>
      <c r="I73" s="35"/>
      <c r="J73" s="35"/>
      <c r="K73" s="25"/>
      <c r="M73" s="107"/>
      <c r="O73" s="18" t="str">
        <f t="shared" si="39"/>
        <v>Direzione dell'esecuzione</v>
      </c>
      <c r="P73" s="14">
        <f t="shared" ref="P73:AA74" si="113">IF(P32=1,P32*$I32,)</f>
        <v>0</v>
      </c>
      <c r="Q73" s="14">
        <f t="shared" si="113"/>
        <v>0</v>
      </c>
      <c r="R73" s="14">
        <f t="shared" si="113"/>
        <v>0</v>
      </c>
      <c r="S73" s="14">
        <f t="shared" si="113"/>
        <v>0</v>
      </c>
      <c r="T73" s="14">
        <f t="shared" si="113"/>
        <v>0</v>
      </c>
      <c r="U73" s="14">
        <f t="shared" si="113"/>
        <v>0</v>
      </c>
      <c r="V73" s="14">
        <f t="shared" si="113"/>
        <v>0</v>
      </c>
      <c r="W73" s="14">
        <f t="shared" si="113"/>
        <v>0</v>
      </c>
      <c r="X73" s="14">
        <f t="shared" si="113"/>
        <v>0</v>
      </c>
      <c r="Y73" s="14">
        <f t="shared" si="113"/>
        <v>0</v>
      </c>
      <c r="Z73" s="14">
        <f t="shared" si="113"/>
        <v>0</v>
      </c>
      <c r="AA73" s="14">
        <f t="shared" si="113"/>
        <v>0</v>
      </c>
      <c r="AB73" s="14">
        <f t="shared" ref="AB73:AF74" si="114">IF(AB32=1,AB32*$I32,)</f>
        <v>0</v>
      </c>
      <c r="AC73" s="14">
        <f t="shared" si="114"/>
        <v>0</v>
      </c>
      <c r="AD73" s="14">
        <f t="shared" si="114"/>
        <v>0</v>
      </c>
      <c r="AE73" s="14">
        <f t="shared" si="114"/>
        <v>0</v>
      </c>
      <c r="AF73" s="14">
        <f t="shared" si="114"/>
        <v>0</v>
      </c>
      <c r="AG73" s="14">
        <f t="shared" ref="AG73:BK74" si="115">IF(AG32=1,AG32*$I32,)</f>
        <v>0</v>
      </c>
      <c r="AH73" s="14">
        <f t="shared" si="115"/>
        <v>0</v>
      </c>
      <c r="AI73" s="14">
        <f t="shared" si="115"/>
        <v>0</v>
      </c>
      <c r="AJ73" s="14">
        <f t="shared" si="115"/>
        <v>0</v>
      </c>
      <c r="AK73" s="14">
        <f t="shared" si="115"/>
        <v>0</v>
      </c>
      <c r="AL73" s="14">
        <f t="shared" si="115"/>
        <v>0</v>
      </c>
      <c r="AM73" s="14">
        <f t="shared" si="115"/>
        <v>0</v>
      </c>
      <c r="AN73" s="14">
        <f t="shared" si="115"/>
        <v>0</v>
      </c>
      <c r="AO73" s="14">
        <f t="shared" si="115"/>
        <v>0</v>
      </c>
      <c r="AP73" s="14">
        <f t="shared" si="115"/>
        <v>0</v>
      </c>
      <c r="AQ73" s="14">
        <f t="shared" si="115"/>
        <v>0</v>
      </c>
      <c r="AR73" s="14">
        <f t="shared" si="115"/>
        <v>0</v>
      </c>
      <c r="AS73" s="14">
        <f t="shared" si="115"/>
        <v>0</v>
      </c>
      <c r="AT73" s="14">
        <f t="shared" si="115"/>
        <v>0</v>
      </c>
      <c r="AU73" s="14">
        <f t="shared" si="115"/>
        <v>0</v>
      </c>
      <c r="AV73" s="14">
        <f t="shared" si="115"/>
        <v>0</v>
      </c>
      <c r="AW73" s="14">
        <f t="shared" si="115"/>
        <v>0</v>
      </c>
      <c r="AX73" s="14">
        <f t="shared" si="115"/>
        <v>0</v>
      </c>
      <c r="AY73" s="14">
        <f t="shared" si="115"/>
        <v>0</v>
      </c>
      <c r="AZ73" s="14">
        <f t="shared" si="115"/>
        <v>0</v>
      </c>
      <c r="BA73" s="14">
        <f t="shared" si="115"/>
        <v>0</v>
      </c>
      <c r="BB73" s="14">
        <f t="shared" si="115"/>
        <v>0</v>
      </c>
      <c r="BC73" s="14">
        <f t="shared" si="115"/>
        <v>0</v>
      </c>
      <c r="BD73" s="14">
        <f t="shared" si="115"/>
        <v>0</v>
      </c>
      <c r="BE73" s="14">
        <f t="shared" si="115"/>
        <v>0</v>
      </c>
      <c r="BF73" s="14">
        <f t="shared" si="115"/>
        <v>0</v>
      </c>
      <c r="BG73" s="14">
        <f t="shared" si="115"/>
        <v>0</v>
      </c>
      <c r="BH73" s="14">
        <f t="shared" si="112"/>
        <v>0</v>
      </c>
      <c r="BI73" s="14">
        <f t="shared" si="112"/>
        <v>0</v>
      </c>
      <c r="BJ73" s="14">
        <f t="shared" si="115"/>
        <v>0</v>
      </c>
      <c r="BK73" s="14">
        <f t="shared" si="115"/>
        <v>0</v>
      </c>
      <c r="BL73" s="24"/>
      <c r="BM73" s="24"/>
    </row>
    <row r="74" spans="1:105" x14ac:dyDescent="0.3">
      <c r="A74" s="88"/>
      <c r="B74" s="93"/>
      <c r="C74" s="93"/>
      <c r="D74" s="93"/>
      <c r="E74" s="93"/>
      <c r="F74" s="94"/>
      <c r="G74" s="35"/>
      <c r="H74" s="34"/>
      <c r="I74" s="35"/>
      <c r="J74" s="35"/>
      <c r="K74" s="25"/>
      <c r="M74" s="107"/>
      <c r="O74" s="18" t="str">
        <f t="shared" si="39"/>
        <v>Direttori operativi</v>
      </c>
      <c r="P74" s="14">
        <f t="shared" si="113"/>
        <v>0</v>
      </c>
      <c r="Q74" s="14">
        <f t="shared" si="113"/>
        <v>0</v>
      </c>
      <c r="R74" s="14">
        <f t="shared" si="113"/>
        <v>0</v>
      </c>
      <c r="S74" s="14">
        <f t="shared" si="113"/>
        <v>0</v>
      </c>
      <c r="T74" s="14">
        <f t="shared" si="113"/>
        <v>0</v>
      </c>
      <c r="U74" s="14">
        <f t="shared" si="113"/>
        <v>0</v>
      </c>
      <c r="V74" s="14">
        <f t="shared" si="113"/>
        <v>0</v>
      </c>
      <c r="W74" s="14">
        <f t="shared" si="113"/>
        <v>0</v>
      </c>
      <c r="X74" s="14">
        <f t="shared" si="113"/>
        <v>0</v>
      </c>
      <c r="Y74" s="14">
        <f t="shared" si="113"/>
        <v>0</v>
      </c>
      <c r="Z74" s="14">
        <f t="shared" si="113"/>
        <v>0</v>
      </c>
      <c r="AA74" s="14">
        <f t="shared" si="113"/>
        <v>0</v>
      </c>
      <c r="AB74" s="14">
        <f t="shared" si="114"/>
        <v>0</v>
      </c>
      <c r="AC74" s="14">
        <f t="shared" si="114"/>
        <v>0</v>
      </c>
      <c r="AD74" s="14">
        <f t="shared" si="114"/>
        <v>0</v>
      </c>
      <c r="AE74" s="14">
        <f t="shared" si="114"/>
        <v>0</v>
      </c>
      <c r="AF74" s="14">
        <f t="shared" si="114"/>
        <v>0</v>
      </c>
      <c r="AG74" s="14">
        <f t="shared" si="115"/>
        <v>0</v>
      </c>
      <c r="AH74" s="14">
        <f t="shared" si="115"/>
        <v>0</v>
      </c>
      <c r="AI74" s="14">
        <f t="shared" si="115"/>
        <v>0</v>
      </c>
      <c r="AJ74" s="14">
        <f t="shared" si="115"/>
        <v>0</v>
      </c>
      <c r="AK74" s="14">
        <f t="shared" si="115"/>
        <v>0</v>
      </c>
      <c r="AL74" s="14">
        <f t="shared" si="115"/>
        <v>0</v>
      </c>
      <c r="AM74" s="14">
        <f t="shared" si="115"/>
        <v>0</v>
      </c>
      <c r="AN74" s="14">
        <f t="shared" si="115"/>
        <v>0</v>
      </c>
      <c r="AO74" s="14">
        <f t="shared" si="115"/>
        <v>0</v>
      </c>
      <c r="AP74" s="14">
        <f t="shared" si="115"/>
        <v>0</v>
      </c>
      <c r="AQ74" s="14">
        <f t="shared" si="115"/>
        <v>0</v>
      </c>
      <c r="AR74" s="14">
        <f t="shared" si="115"/>
        <v>0</v>
      </c>
      <c r="AS74" s="14">
        <f t="shared" si="115"/>
        <v>0</v>
      </c>
      <c r="AT74" s="14">
        <f t="shared" si="115"/>
        <v>0</v>
      </c>
      <c r="AU74" s="14">
        <f t="shared" si="115"/>
        <v>0</v>
      </c>
      <c r="AV74" s="14">
        <f t="shared" si="115"/>
        <v>0</v>
      </c>
      <c r="AW74" s="14">
        <f t="shared" si="115"/>
        <v>0</v>
      </c>
      <c r="AX74" s="14">
        <f t="shared" si="115"/>
        <v>0</v>
      </c>
      <c r="AY74" s="14">
        <f t="shared" si="115"/>
        <v>0</v>
      </c>
      <c r="AZ74" s="14">
        <f t="shared" si="115"/>
        <v>0</v>
      </c>
      <c r="BA74" s="14">
        <f t="shared" si="115"/>
        <v>0</v>
      </c>
      <c r="BB74" s="14">
        <f t="shared" si="115"/>
        <v>0</v>
      </c>
      <c r="BC74" s="14">
        <f t="shared" si="115"/>
        <v>0</v>
      </c>
      <c r="BD74" s="14">
        <f t="shared" si="115"/>
        <v>0</v>
      </c>
      <c r="BE74" s="14">
        <f t="shared" si="115"/>
        <v>0</v>
      </c>
      <c r="BF74" s="14">
        <f t="shared" si="115"/>
        <v>0</v>
      </c>
      <c r="BG74" s="14">
        <f t="shared" si="115"/>
        <v>0</v>
      </c>
      <c r="BH74" s="14">
        <f t="shared" si="112"/>
        <v>0</v>
      </c>
      <c r="BI74" s="14">
        <f t="shared" si="112"/>
        <v>0</v>
      </c>
      <c r="BJ74" s="14">
        <f t="shared" si="115"/>
        <v>0</v>
      </c>
      <c r="BK74" s="14">
        <f t="shared" si="115"/>
        <v>0</v>
      </c>
      <c r="BL74" s="24"/>
      <c r="BM74" s="24"/>
    </row>
    <row r="75" spans="1:105" x14ac:dyDescent="0.3">
      <c r="A75" s="35"/>
      <c r="B75" s="95"/>
      <c r="C75" s="95"/>
      <c r="D75" s="95"/>
      <c r="E75" s="95"/>
      <c r="F75" s="94"/>
      <c r="G75" s="95"/>
      <c r="H75" s="34"/>
      <c r="I75" s="35"/>
      <c r="J75" s="35"/>
      <c r="K75" s="25"/>
      <c r="M75" s="107"/>
      <c r="O75" s="20" t="str">
        <f t="shared" ref="O75" si="116">O34</f>
        <v xml:space="preserve">verifica tecnica delle attività </v>
      </c>
      <c r="P75" s="14">
        <f t="shared" ref="P75:AA75" si="117">IF(P34=1,P34*$I34,)</f>
        <v>0</v>
      </c>
      <c r="Q75" s="14">
        <f t="shared" si="117"/>
        <v>0</v>
      </c>
      <c r="R75" s="14">
        <f t="shared" si="117"/>
        <v>0</v>
      </c>
      <c r="S75" s="14">
        <f t="shared" si="117"/>
        <v>0</v>
      </c>
      <c r="T75" s="14">
        <f t="shared" si="117"/>
        <v>0</v>
      </c>
      <c r="U75" s="14">
        <f t="shared" si="117"/>
        <v>0</v>
      </c>
      <c r="V75" s="14">
        <f t="shared" si="117"/>
        <v>0</v>
      </c>
      <c r="W75" s="14">
        <f t="shared" si="117"/>
        <v>0</v>
      </c>
      <c r="X75" s="14">
        <f t="shared" si="117"/>
        <v>0</v>
      </c>
      <c r="Y75" s="14">
        <f t="shared" si="117"/>
        <v>0</v>
      </c>
      <c r="Z75" s="14">
        <f t="shared" si="117"/>
        <v>0</v>
      </c>
      <c r="AA75" s="14">
        <f t="shared" si="117"/>
        <v>0</v>
      </c>
      <c r="AB75" s="14">
        <f t="shared" ref="AB75:AF75" si="118">IF(AB34=1,AB34*$I34,)</f>
        <v>0</v>
      </c>
      <c r="AC75" s="14">
        <f t="shared" si="118"/>
        <v>0</v>
      </c>
      <c r="AD75" s="14">
        <f t="shared" si="118"/>
        <v>0</v>
      </c>
      <c r="AE75" s="14">
        <f t="shared" si="118"/>
        <v>0</v>
      </c>
      <c r="AF75" s="14">
        <f t="shared" si="118"/>
        <v>0</v>
      </c>
      <c r="AG75" s="14">
        <f t="shared" ref="AG75:BK75" si="119">IF(AG34=1,AG34*$I34,)</f>
        <v>0</v>
      </c>
      <c r="AH75" s="14">
        <f t="shared" si="119"/>
        <v>0</v>
      </c>
      <c r="AI75" s="14">
        <f t="shared" si="119"/>
        <v>0</v>
      </c>
      <c r="AJ75" s="14">
        <f t="shared" si="119"/>
        <v>0</v>
      </c>
      <c r="AK75" s="14">
        <f t="shared" si="119"/>
        <v>0</v>
      </c>
      <c r="AL75" s="14">
        <f t="shared" si="119"/>
        <v>0</v>
      </c>
      <c r="AM75" s="14">
        <f t="shared" si="119"/>
        <v>0</v>
      </c>
      <c r="AN75" s="14">
        <f t="shared" si="119"/>
        <v>0</v>
      </c>
      <c r="AO75" s="14">
        <f t="shared" si="119"/>
        <v>0</v>
      </c>
      <c r="AP75" s="14">
        <f t="shared" si="119"/>
        <v>0</v>
      </c>
      <c r="AQ75" s="14">
        <f t="shared" si="119"/>
        <v>0</v>
      </c>
      <c r="AR75" s="14">
        <f t="shared" si="119"/>
        <v>0</v>
      </c>
      <c r="AS75" s="14">
        <f t="shared" si="119"/>
        <v>0</v>
      </c>
      <c r="AT75" s="14">
        <f t="shared" si="119"/>
        <v>0</v>
      </c>
      <c r="AU75" s="14">
        <f t="shared" si="119"/>
        <v>0</v>
      </c>
      <c r="AV75" s="14">
        <f t="shared" si="119"/>
        <v>0</v>
      </c>
      <c r="AW75" s="14">
        <f t="shared" si="119"/>
        <v>0</v>
      </c>
      <c r="AX75" s="14">
        <f t="shared" si="119"/>
        <v>0</v>
      </c>
      <c r="AY75" s="14">
        <f t="shared" si="119"/>
        <v>0</v>
      </c>
      <c r="AZ75" s="14">
        <f t="shared" si="119"/>
        <v>0</v>
      </c>
      <c r="BA75" s="14">
        <f t="shared" si="119"/>
        <v>0</v>
      </c>
      <c r="BB75" s="14">
        <f t="shared" si="119"/>
        <v>0</v>
      </c>
      <c r="BC75" s="14">
        <f t="shared" si="119"/>
        <v>0</v>
      </c>
      <c r="BD75" s="14">
        <f t="shared" si="119"/>
        <v>0</v>
      </c>
      <c r="BE75" s="14">
        <f t="shared" si="119"/>
        <v>0</v>
      </c>
      <c r="BF75" s="14">
        <f t="shared" si="119"/>
        <v>0</v>
      </c>
      <c r="BG75" s="14">
        <f t="shared" si="119"/>
        <v>0</v>
      </c>
      <c r="BH75" s="14">
        <f t="shared" si="119"/>
        <v>0</v>
      </c>
      <c r="BI75" s="14">
        <f t="shared" si="119"/>
        <v>0</v>
      </c>
      <c r="BJ75" s="14">
        <f t="shared" si="119"/>
        <v>0</v>
      </c>
      <c r="BK75" s="14">
        <f t="shared" si="119"/>
        <v>0</v>
      </c>
      <c r="BL75" s="24"/>
      <c r="BM75" s="24"/>
    </row>
    <row r="76" spans="1:105" x14ac:dyDescent="0.3">
      <c r="A76" s="35"/>
      <c r="B76" s="95"/>
      <c r="C76" s="95"/>
      <c r="D76" s="95"/>
      <c r="E76" s="95"/>
      <c r="F76" s="94"/>
      <c r="G76" s="95"/>
      <c r="H76" s="34"/>
      <c r="I76" s="35"/>
      <c r="J76" s="35"/>
      <c r="K76" s="25"/>
      <c r="M76" s="1"/>
      <c r="O76" s="33" t="str">
        <f>O35</f>
        <v>Proposte d'ordine e ordine</v>
      </c>
      <c r="P76" s="14">
        <f t="shared" ref="P76:AA76" si="120">IF(P35=1,P35*$I35,)</f>
        <v>0</v>
      </c>
      <c r="Q76" s="14">
        <f t="shared" si="120"/>
        <v>0</v>
      </c>
      <c r="R76" s="14">
        <f t="shared" si="120"/>
        <v>0</v>
      </c>
      <c r="S76" s="14">
        <f t="shared" si="120"/>
        <v>0</v>
      </c>
      <c r="T76" s="14">
        <f t="shared" si="120"/>
        <v>0</v>
      </c>
      <c r="U76" s="14">
        <f t="shared" si="120"/>
        <v>0</v>
      </c>
      <c r="V76" s="14">
        <f t="shared" si="120"/>
        <v>0</v>
      </c>
      <c r="W76" s="14">
        <f t="shared" si="120"/>
        <v>0</v>
      </c>
      <c r="X76" s="14">
        <f t="shared" si="120"/>
        <v>0</v>
      </c>
      <c r="Y76" s="14">
        <f t="shared" si="120"/>
        <v>0</v>
      </c>
      <c r="Z76" s="14">
        <f t="shared" si="120"/>
        <v>0</v>
      </c>
      <c r="AA76" s="14">
        <f t="shared" si="120"/>
        <v>0</v>
      </c>
      <c r="AB76" s="14">
        <f t="shared" ref="AB76:AF76" si="121">IF(AB35=1,AB35*$I35,)</f>
        <v>0</v>
      </c>
      <c r="AC76" s="14">
        <f t="shared" si="121"/>
        <v>0</v>
      </c>
      <c r="AD76" s="14">
        <f t="shared" si="121"/>
        <v>0</v>
      </c>
      <c r="AE76" s="14">
        <f t="shared" si="121"/>
        <v>0</v>
      </c>
      <c r="AF76" s="14">
        <f t="shared" si="121"/>
        <v>0</v>
      </c>
      <c r="AG76" s="14">
        <f t="shared" ref="AG76:BK76" si="122">IF(AG35=1,AG35*$I35,)</f>
        <v>0</v>
      </c>
      <c r="AH76" s="14">
        <f t="shared" si="122"/>
        <v>0</v>
      </c>
      <c r="AI76" s="14">
        <f t="shared" si="122"/>
        <v>0</v>
      </c>
      <c r="AJ76" s="14">
        <f t="shared" si="122"/>
        <v>0</v>
      </c>
      <c r="AK76" s="14">
        <f t="shared" si="122"/>
        <v>0</v>
      </c>
      <c r="AL76" s="14">
        <f t="shared" si="122"/>
        <v>0</v>
      </c>
      <c r="AM76" s="14">
        <f t="shared" si="122"/>
        <v>0</v>
      </c>
      <c r="AN76" s="14">
        <f t="shared" si="122"/>
        <v>0</v>
      </c>
      <c r="AO76" s="14">
        <f t="shared" si="122"/>
        <v>0</v>
      </c>
      <c r="AP76" s="14">
        <f t="shared" si="122"/>
        <v>0</v>
      </c>
      <c r="AQ76" s="14">
        <f t="shared" si="122"/>
        <v>0</v>
      </c>
      <c r="AR76" s="14">
        <f t="shared" si="122"/>
        <v>0</v>
      </c>
      <c r="AS76" s="14">
        <f t="shared" si="122"/>
        <v>0</v>
      </c>
      <c r="AT76" s="14">
        <f t="shared" si="122"/>
        <v>0</v>
      </c>
      <c r="AU76" s="14">
        <f t="shared" si="122"/>
        <v>0</v>
      </c>
      <c r="AV76" s="14">
        <f t="shared" si="122"/>
        <v>0</v>
      </c>
      <c r="AW76" s="14">
        <f t="shared" si="122"/>
        <v>0</v>
      </c>
      <c r="AX76" s="14">
        <f t="shared" si="122"/>
        <v>0</v>
      </c>
      <c r="AY76" s="14">
        <f t="shared" si="122"/>
        <v>0</v>
      </c>
      <c r="AZ76" s="14">
        <f t="shared" si="122"/>
        <v>0</v>
      </c>
      <c r="BA76" s="14">
        <f t="shared" si="122"/>
        <v>0</v>
      </c>
      <c r="BB76" s="14">
        <f t="shared" si="122"/>
        <v>0</v>
      </c>
      <c r="BC76" s="14">
        <f t="shared" si="122"/>
        <v>0</v>
      </c>
      <c r="BD76" s="14">
        <f t="shared" si="122"/>
        <v>0</v>
      </c>
      <c r="BE76" s="14">
        <f t="shared" si="122"/>
        <v>0</v>
      </c>
      <c r="BF76" s="14">
        <f t="shared" si="122"/>
        <v>0</v>
      </c>
      <c r="BG76" s="14">
        <f t="shared" si="122"/>
        <v>0</v>
      </c>
      <c r="BH76" s="14">
        <f t="shared" ref="BH76:BI79" si="123">IF(BH34=1,BH34*$I34,)</f>
        <v>0</v>
      </c>
      <c r="BI76" s="14">
        <f t="shared" si="123"/>
        <v>0</v>
      </c>
      <c r="BJ76" s="14">
        <f t="shared" si="122"/>
        <v>0</v>
      </c>
      <c r="BK76" s="14">
        <f t="shared" si="122"/>
        <v>0</v>
      </c>
      <c r="BL76" s="24"/>
      <c r="BM76" s="24"/>
    </row>
    <row r="77" spans="1:105" x14ac:dyDescent="0.3">
      <c r="A77" s="96"/>
      <c r="B77" s="97"/>
      <c r="C77" s="97"/>
      <c r="D77" s="97"/>
      <c r="E77" s="97"/>
      <c r="F77" s="94"/>
      <c r="G77" s="95"/>
      <c r="H77" s="34"/>
      <c r="I77" s="35"/>
      <c r="J77" s="35"/>
      <c r="K77" s="25"/>
      <c r="M77" s="1"/>
      <c r="O77" s="22" t="str">
        <f>O36</f>
        <v>rapportini e liquidazione fatture</v>
      </c>
      <c r="P77" s="14">
        <f t="shared" ref="P77:AA77" si="124">IF(P36=1,P36*$I36,)</f>
        <v>0</v>
      </c>
      <c r="Q77" s="14">
        <f t="shared" si="124"/>
        <v>0</v>
      </c>
      <c r="R77" s="14">
        <f t="shared" si="124"/>
        <v>0</v>
      </c>
      <c r="S77" s="14">
        <f t="shared" si="124"/>
        <v>0</v>
      </c>
      <c r="T77" s="14">
        <f t="shared" si="124"/>
        <v>0</v>
      </c>
      <c r="U77" s="14">
        <f t="shared" si="124"/>
        <v>0</v>
      </c>
      <c r="V77" s="14">
        <f t="shared" si="124"/>
        <v>0</v>
      </c>
      <c r="W77" s="14">
        <f t="shared" si="124"/>
        <v>0</v>
      </c>
      <c r="X77" s="14">
        <f t="shared" si="124"/>
        <v>0</v>
      </c>
      <c r="Y77" s="14">
        <f t="shared" si="124"/>
        <v>0</v>
      </c>
      <c r="Z77" s="14">
        <f t="shared" si="124"/>
        <v>0</v>
      </c>
      <c r="AA77" s="14">
        <f t="shared" si="124"/>
        <v>0</v>
      </c>
      <c r="AB77" s="14">
        <f t="shared" ref="AB77:AF77" si="125">IF(AB36=1,AB36*$I36,)</f>
        <v>0</v>
      </c>
      <c r="AC77" s="14">
        <f t="shared" si="125"/>
        <v>0</v>
      </c>
      <c r="AD77" s="14">
        <f t="shared" si="125"/>
        <v>0</v>
      </c>
      <c r="AE77" s="14">
        <f t="shared" si="125"/>
        <v>0</v>
      </c>
      <c r="AF77" s="14">
        <f t="shared" si="125"/>
        <v>0</v>
      </c>
      <c r="AG77" s="14">
        <f t="shared" ref="AG77:BK77" si="126">IF(AG36=1,AG36*$I36,)</f>
        <v>0</v>
      </c>
      <c r="AH77" s="14">
        <f t="shared" si="126"/>
        <v>0</v>
      </c>
      <c r="AI77" s="14">
        <f t="shared" si="126"/>
        <v>0</v>
      </c>
      <c r="AJ77" s="14">
        <f t="shared" si="126"/>
        <v>0</v>
      </c>
      <c r="AK77" s="14">
        <f t="shared" si="126"/>
        <v>0</v>
      </c>
      <c r="AL77" s="14">
        <f t="shared" si="126"/>
        <v>0</v>
      </c>
      <c r="AM77" s="14">
        <f t="shared" si="126"/>
        <v>0</v>
      </c>
      <c r="AN77" s="14">
        <f t="shared" si="126"/>
        <v>0</v>
      </c>
      <c r="AO77" s="14">
        <f t="shared" si="126"/>
        <v>0</v>
      </c>
      <c r="AP77" s="14">
        <f t="shared" si="126"/>
        <v>0</v>
      </c>
      <c r="AQ77" s="14">
        <f t="shared" si="126"/>
        <v>0</v>
      </c>
      <c r="AR77" s="14">
        <f t="shared" si="126"/>
        <v>0</v>
      </c>
      <c r="AS77" s="14">
        <f t="shared" si="126"/>
        <v>0</v>
      </c>
      <c r="AT77" s="14">
        <f t="shared" si="126"/>
        <v>0</v>
      </c>
      <c r="AU77" s="14">
        <f t="shared" si="126"/>
        <v>0</v>
      </c>
      <c r="AV77" s="14">
        <f t="shared" si="126"/>
        <v>0</v>
      </c>
      <c r="AW77" s="14">
        <f t="shared" si="126"/>
        <v>0</v>
      </c>
      <c r="AX77" s="14">
        <f t="shared" si="126"/>
        <v>0</v>
      </c>
      <c r="AY77" s="14">
        <f t="shared" si="126"/>
        <v>0</v>
      </c>
      <c r="AZ77" s="14">
        <f t="shared" si="126"/>
        <v>0</v>
      </c>
      <c r="BA77" s="14">
        <f t="shared" si="126"/>
        <v>0</v>
      </c>
      <c r="BB77" s="14">
        <f t="shared" si="126"/>
        <v>0</v>
      </c>
      <c r="BC77" s="14">
        <f t="shared" si="126"/>
        <v>0</v>
      </c>
      <c r="BD77" s="14">
        <f t="shared" si="126"/>
        <v>0</v>
      </c>
      <c r="BE77" s="14">
        <f t="shared" si="126"/>
        <v>0</v>
      </c>
      <c r="BF77" s="14">
        <f t="shared" si="126"/>
        <v>0</v>
      </c>
      <c r="BG77" s="14">
        <f t="shared" si="126"/>
        <v>0</v>
      </c>
      <c r="BH77" s="14">
        <f t="shared" si="123"/>
        <v>0</v>
      </c>
      <c r="BI77" s="14">
        <f t="shared" si="123"/>
        <v>0</v>
      </c>
      <c r="BJ77" s="14">
        <f t="shared" si="126"/>
        <v>0</v>
      </c>
      <c r="BK77" s="14">
        <f t="shared" si="126"/>
        <v>0</v>
      </c>
      <c r="BL77" s="24"/>
      <c r="BM77" s="24"/>
    </row>
    <row r="78" spans="1:105" x14ac:dyDescent="0.3">
      <c r="A78" s="88"/>
      <c r="B78" s="95"/>
      <c r="C78" s="95"/>
      <c r="D78" s="93"/>
      <c r="E78" s="93"/>
      <c r="F78" s="95"/>
      <c r="G78" s="35"/>
      <c r="H78" s="34"/>
      <c r="I78" s="35"/>
      <c r="J78" s="35"/>
      <c r="K78" s="25"/>
      <c r="O78" s="33" t="str">
        <f>O37</f>
        <v>obblighi informativi ANAC</v>
      </c>
      <c r="P78" s="14">
        <f t="shared" ref="P78:AA78" si="127">IF(P37=1,P37*$I37,)</f>
        <v>0</v>
      </c>
      <c r="Q78" s="14">
        <f t="shared" si="127"/>
        <v>0</v>
      </c>
      <c r="R78" s="14">
        <f t="shared" si="127"/>
        <v>0</v>
      </c>
      <c r="S78" s="14">
        <f t="shared" si="127"/>
        <v>0</v>
      </c>
      <c r="T78" s="14">
        <f t="shared" si="127"/>
        <v>0</v>
      </c>
      <c r="U78" s="14">
        <f t="shared" si="127"/>
        <v>0</v>
      </c>
      <c r="V78" s="14">
        <f t="shared" si="127"/>
        <v>0</v>
      </c>
      <c r="W78" s="14">
        <f t="shared" si="127"/>
        <v>0</v>
      </c>
      <c r="X78" s="14">
        <f t="shared" si="127"/>
        <v>0</v>
      </c>
      <c r="Y78" s="14">
        <f t="shared" si="127"/>
        <v>0</v>
      </c>
      <c r="Z78" s="14">
        <f t="shared" si="127"/>
        <v>0</v>
      </c>
      <c r="AA78" s="14">
        <f t="shared" si="127"/>
        <v>0</v>
      </c>
      <c r="AB78" s="14">
        <f t="shared" ref="AB78:AF78" si="128">IF(AB37=1,AB37*$I37,)</f>
        <v>0</v>
      </c>
      <c r="AC78" s="14">
        <f t="shared" si="128"/>
        <v>0</v>
      </c>
      <c r="AD78" s="14">
        <f t="shared" si="128"/>
        <v>0</v>
      </c>
      <c r="AE78" s="14">
        <f t="shared" si="128"/>
        <v>0</v>
      </c>
      <c r="AF78" s="14">
        <f t="shared" si="128"/>
        <v>0</v>
      </c>
      <c r="AG78" s="14">
        <f t="shared" ref="AG78:BK78" si="129">IF(AG37=1,AG37*$I37,)</f>
        <v>0</v>
      </c>
      <c r="AH78" s="14">
        <f t="shared" si="129"/>
        <v>0</v>
      </c>
      <c r="AI78" s="14">
        <f t="shared" si="129"/>
        <v>0</v>
      </c>
      <c r="AJ78" s="14">
        <f t="shared" si="129"/>
        <v>0</v>
      </c>
      <c r="AK78" s="14">
        <f t="shared" si="129"/>
        <v>0</v>
      </c>
      <c r="AL78" s="14">
        <f t="shared" si="129"/>
        <v>0</v>
      </c>
      <c r="AM78" s="14">
        <f t="shared" si="129"/>
        <v>0</v>
      </c>
      <c r="AN78" s="14">
        <f t="shared" si="129"/>
        <v>0</v>
      </c>
      <c r="AO78" s="14">
        <f t="shared" si="129"/>
        <v>0</v>
      </c>
      <c r="AP78" s="14">
        <f t="shared" si="129"/>
        <v>0</v>
      </c>
      <c r="AQ78" s="14">
        <f t="shared" si="129"/>
        <v>0</v>
      </c>
      <c r="AR78" s="14">
        <f t="shared" si="129"/>
        <v>0</v>
      </c>
      <c r="AS78" s="14">
        <f t="shared" si="129"/>
        <v>0</v>
      </c>
      <c r="AT78" s="14">
        <f t="shared" si="129"/>
        <v>0</v>
      </c>
      <c r="AU78" s="14">
        <f t="shared" si="129"/>
        <v>0</v>
      </c>
      <c r="AV78" s="14">
        <f t="shared" si="129"/>
        <v>0</v>
      </c>
      <c r="AW78" s="14">
        <f t="shared" si="129"/>
        <v>0</v>
      </c>
      <c r="AX78" s="14">
        <f t="shared" si="129"/>
        <v>0</v>
      </c>
      <c r="AY78" s="14">
        <f t="shared" si="129"/>
        <v>0</v>
      </c>
      <c r="AZ78" s="14">
        <f t="shared" si="129"/>
        <v>0</v>
      </c>
      <c r="BA78" s="14">
        <f t="shared" si="129"/>
        <v>0</v>
      </c>
      <c r="BB78" s="14">
        <f t="shared" si="129"/>
        <v>0</v>
      </c>
      <c r="BC78" s="14">
        <f t="shared" si="129"/>
        <v>0</v>
      </c>
      <c r="BD78" s="14">
        <f t="shared" si="129"/>
        <v>0</v>
      </c>
      <c r="BE78" s="14">
        <f t="shared" si="129"/>
        <v>0</v>
      </c>
      <c r="BF78" s="14">
        <f t="shared" si="129"/>
        <v>0</v>
      </c>
      <c r="BG78" s="14">
        <f t="shared" si="129"/>
        <v>0</v>
      </c>
      <c r="BH78" s="14">
        <f t="shared" si="123"/>
        <v>0</v>
      </c>
      <c r="BI78" s="14">
        <f t="shared" si="123"/>
        <v>0</v>
      </c>
      <c r="BJ78" s="14">
        <f t="shared" si="129"/>
        <v>0</v>
      </c>
      <c r="BK78" s="14">
        <f t="shared" si="129"/>
        <v>0</v>
      </c>
      <c r="BL78" s="24"/>
      <c r="BM78" s="24"/>
    </row>
    <row r="79" spans="1:105" x14ac:dyDescent="0.3">
      <c r="A79" s="36"/>
      <c r="B79" s="95"/>
      <c r="C79" s="95"/>
      <c r="D79" s="95"/>
      <c r="E79" s="95"/>
      <c r="F79" s="95"/>
      <c r="G79" s="95"/>
      <c r="H79" s="34"/>
      <c r="I79" s="35"/>
      <c r="J79" s="35"/>
      <c r="K79" s="25"/>
      <c r="O79" s="33" t="str">
        <f>O38</f>
        <v xml:space="preserve">verifiche propedeutiche e pagamento fatture </v>
      </c>
      <c r="P79" s="14">
        <f t="shared" ref="P79:AA79" si="130">IF(P38=1,P38*$I38,)</f>
        <v>0</v>
      </c>
      <c r="Q79" s="14">
        <f t="shared" si="130"/>
        <v>0</v>
      </c>
      <c r="R79" s="14">
        <f t="shared" si="130"/>
        <v>0</v>
      </c>
      <c r="S79" s="14">
        <f t="shared" si="130"/>
        <v>0</v>
      </c>
      <c r="T79" s="14">
        <f t="shared" si="130"/>
        <v>0</v>
      </c>
      <c r="U79" s="14">
        <f t="shared" si="130"/>
        <v>0</v>
      </c>
      <c r="V79" s="14">
        <f t="shared" si="130"/>
        <v>0</v>
      </c>
      <c r="W79" s="14">
        <f t="shared" si="130"/>
        <v>0</v>
      </c>
      <c r="X79" s="14">
        <f t="shared" si="130"/>
        <v>0</v>
      </c>
      <c r="Y79" s="14">
        <f t="shared" si="130"/>
        <v>0</v>
      </c>
      <c r="Z79" s="14">
        <f t="shared" si="130"/>
        <v>0</v>
      </c>
      <c r="AA79" s="14">
        <f t="shared" si="130"/>
        <v>0</v>
      </c>
      <c r="AB79" s="14">
        <f t="shared" ref="AB79:AF79" si="131">IF(AB38=1,AB38*$I38,)</f>
        <v>0</v>
      </c>
      <c r="AC79" s="14">
        <f t="shared" si="131"/>
        <v>0</v>
      </c>
      <c r="AD79" s="14">
        <f t="shared" si="131"/>
        <v>0</v>
      </c>
      <c r="AE79" s="14">
        <f t="shared" si="131"/>
        <v>0</v>
      </c>
      <c r="AF79" s="14">
        <f t="shared" si="131"/>
        <v>0</v>
      </c>
      <c r="AG79" s="14">
        <f>IF(AG38=1,AG38*$I38,)</f>
        <v>0</v>
      </c>
      <c r="AH79" s="14">
        <f>IF(AH38=1,AH38*$I38,)</f>
        <v>0</v>
      </c>
      <c r="AI79" s="14">
        <f>IF(AI38=1,AI38*$I38,)</f>
        <v>0</v>
      </c>
      <c r="AJ79" s="14">
        <f t="shared" ref="AJ79:BK79" si="132">IF(AJ38=1,AJ38*$I38,)</f>
        <v>0</v>
      </c>
      <c r="AK79" s="14">
        <f t="shared" si="132"/>
        <v>0</v>
      </c>
      <c r="AL79" s="14">
        <f t="shared" si="132"/>
        <v>0</v>
      </c>
      <c r="AM79" s="14">
        <f t="shared" si="132"/>
        <v>0</v>
      </c>
      <c r="AN79" s="14">
        <f t="shared" si="132"/>
        <v>0</v>
      </c>
      <c r="AO79" s="14">
        <f t="shared" si="132"/>
        <v>0</v>
      </c>
      <c r="AP79" s="14">
        <f t="shared" si="132"/>
        <v>0</v>
      </c>
      <c r="AQ79" s="14">
        <f t="shared" si="132"/>
        <v>0</v>
      </c>
      <c r="AR79" s="14">
        <f t="shared" si="132"/>
        <v>0</v>
      </c>
      <c r="AS79" s="14">
        <f t="shared" si="132"/>
        <v>0</v>
      </c>
      <c r="AT79" s="14">
        <f t="shared" si="132"/>
        <v>0</v>
      </c>
      <c r="AU79" s="14">
        <f t="shared" si="132"/>
        <v>0</v>
      </c>
      <c r="AV79" s="14">
        <f t="shared" si="132"/>
        <v>0</v>
      </c>
      <c r="AW79" s="14">
        <f t="shared" si="132"/>
        <v>0</v>
      </c>
      <c r="AX79" s="14">
        <f t="shared" si="132"/>
        <v>0</v>
      </c>
      <c r="AY79" s="14">
        <f t="shared" si="132"/>
        <v>0</v>
      </c>
      <c r="AZ79" s="14">
        <f t="shared" si="132"/>
        <v>0</v>
      </c>
      <c r="BA79" s="14">
        <f t="shared" si="132"/>
        <v>0</v>
      </c>
      <c r="BB79" s="14">
        <f t="shared" si="132"/>
        <v>0</v>
      </c>
      <c r="BC79" s="14">
        <f t="shared" si="132"/>
        <v>0</v>
      </c>
      <c r="BD79" s="14">
        <f t="shared" si="132"/>
        <v>0</v>
      </c>
      <c r="BE79" s="14">
        <f t="shared" si="132"/>
        <v>0</v>
      </c>
      <c r="BF79" s="14">
        <f t="shared" si="132"/>
        <v>0</v>
      </c>
      <c r="BG79" s="14">
        <f t="shared" si="132"/>
        <v>0</v>
      </c>
      <c r="BH79" s="14">
        <f t="shared" si="123"/>
        <v>0</v>
      </c>
      <c r="BI79" s="14">
        <f t="shared" si="123"/>
        <v>0</v>
      </c>
      <c r="BJ79" s="14">
        <f t="shared" ref="BJ79:BK82" si="133">IF(BJ38=1,BJ38*$I38,)</f>
        <v>0</v>
      </c>
      <c r="BK79" s="14">
        <f t="shared" si="132"/>
        <v>0</v>
      </c>
      <c r="BL79" s="24"/>
      <c r="BM79" s="24"/>
    </row>
    <row r="80" spans="1:105" ht="43.2" x14ac:dyDescent="0.3">
      <c r="A80" s="35"/>
      <c r="B80" s="35"/>
      <c r="C80" s="35"/>
      <c r="D80" s="35"/>
      <c r="E80" s="35"/>
      <c r="F80" s="35"/>
      <c r="G80" s="35"/>
      <c r="H80" s="34"/>
      <c r="I80" s="35"/>
      <c r="J80" s="35"/>
      <c r="K80" s="25"/>
      <c r="M80" s="107"/>
      <c r="O80" s="16" t="str">
        <f>+A39</f>
        <v>5.FASE COLLAUDO/VERIFICA REGOLARE ESECUZIONE 19%
Fino al 22%</v>
      </c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24"/>
      <c r="BM80" s="24"/>
    </row>
    <row r="81" spans="1:65" x14ac:dyDescent="0.3">
      <c r="A81" s="36"/>
      <c r="B81" s="95"/>
      <c r="C81" s="95"/>
      <c r="D81" s="95"/>
      <c r="E81" s="95"/>
      <c r="F81" s="95"/>
      <c r="G81" s="95"/>
      <c r="H81" s="34"/>
      <c r="I81" s="35"/>
      <c r="J81" s="35"/>
      <c r="K81" s="25"/>
      <c r="O81" s="33" t="str">
        <f>+A40</f>
        <v>Verificatori</v>
      </c>
      <c r="P81" s="14">
        <f t="shared" ref="P81:BG81" si="134">IF(P40=1,P40*$I40,)</f>
        <v>0</v>
      </c>
      <c r="Q81" s="14">
        <f t="shared" si="134"/>
        <v>0</v>
      </c>
      <c r="R81" s="14">
        <f t="shared" si="134"/>
        <v>0</v>
      </c>
      <c r="S81" s="14">
        <f t="shared" si="134"/>
        <v>0</v>
      </c>
      <c r="T81" s="14">
        <f t="shared" si="134"/>
        <v>0</v>
      </c>
      <c r="U81" s="14">
        <f t="shared" si="134"/>
        <v>0</v>
      </c>
      <c r="V81" s="14">
        <f t="shared" si="134"/>
        <v>0</v>
      </c>
      <c r="W81" s="14">
        <f t="shared" si="134"/>
        <v>0</v>
      </c>
      <c r="X81" s="14">
        <f t="shared" si="134"/>
        <v>0</v>
      </c>
      <c r="Y81" s="14">
        <f t="shared" si="134"/>
        <v>0</v>
      </c>
      <c r="Z81" s="14">
        <f t="shared" si="134"/>
        <v>0</v>
      </c>
      <c r="AA81" s="14">
        <f t="shared" si="134"/>
        <v>0</v>
      </c>
      <c r="AB81" s="14">
        <f t="shared" si="134"/>
        <v>0</v>
      </c>
      <c r="AC81" s="14">
        <f t="shared" si="134"/>
        <v>0</v>
      </c>
      <c r="AD81" s="14">
        <f t="shared" si="134"/>
        <v>0</v>
      </c>
      <c r="AE81" s="14">
        <f t="shared" si="134"/>
        <v>0</v>
      </c>
      <c r="AF81" s="14">
        <f t="shared" si="134"/>
        <v>0</v>
      </c>
      <c r="AG81" s="14">
        <f t="shared" si="134"/>
        <v>0</v>
      </c>
      <c r="AH81" s="14">
        <f t="shared" si="134"/>
        <v>0</v>
      </c>
      <c r="AI81" s="14">
        <f t="shared" si="134"/>
        <v>0</v>
      </c>
      <c r="AJ81" s="14">
        <f t="shared" si="134"/>
        <v>0</v>
      </c>
      <c r="AK81" s="14">
        <f t="shared" si="134"/>
        <v>0</v>
      </c>
      <c r="AL81" s="14">
        <f t="shared" si="134"/>
        <v>0</v>
      </c>
      <c r="AM81" s="14">
        <f t="shared" si="134"/>
        <v>0</v>
      </c>
      <c r="AN81" s="14">
        <f t="shared" si="134"/>
        <v>0</v>
      </c>
      <c r="AO81" s="14">
        <f t="shared" si="134"/>
        <v>0</v>
      </c>
      <c r="AP81" s="14">
        <f t="shared" si="134"/>
        <v>0</v>
      </c>
      <c r="AQ81" s="14">
        <f t="shared" si="134"/>
        <v>0</v>
      </c>
      <c r="AR81" s="14">
        <f t="shared" si="134"/>
        <v>0</v>
      </c>
      <c r="AS81" s="14">
        <f t="shared" si="134"/>
        <v>0</v>
      </c>
      <c r="AT81" s="14">
        <f t="shared" si="134"/>
        <v>0</v>
      </c>
      <c r="AU81" s="14">
        <f t="shared" si="134"/>
        <v>0</v>
      </c>
      <c r="AV81" s="14">
        <f t="shared" si="134"/>
        <v>0</v>
      </c>
      <c r="AW81" s="14">
        <f t="shared" si="134"/>
        <v>0</v>
      </c>
      <c r="AX81" s="14">
        <f t="shared" si="134"/>
        <v>0</v>
      </c>
      <c r="AY81" s="14">
        <f t="shared" si="134"/>
        <v>0</v>
      </c>
      <c r="AZ81" s="14">
        <f t="shared" si="134"/>
        <v>0</v>
      </c>
      <c r="BA81" s="14">
        <f t="shared" si="134"/>
        <v>0</v>
      </c>
      <c r="BB81" s="14">
        <f t="shared" si="134"/>
        <v>0</v>
      </c>
      <c r="BC81" s="14">
        <f t="shared" si="134"/>
        <v>0</v>
      </c>
      <c r="BD81" s="14">
        <f t="shared" si="134"/>
        <v>0</v>
      </c>
      <c r="BE81" s="14">
        <f t="shared" si="134"/>
        <v>0</v>
      </c>
      <c r="BF81" s="14">
        <f t="shared" si="134"/>
        <v>0</v>
      </c>
      <c r="BG81" s="14">
        <f t="shared" si="134"/>
        <v>0</v>
      </c>
      <c r="BH81" s="14">
        <f t="shared" ref="BH81:BI81" si="135">IF(BH39=1,BH39*$I39,)</f>
        <v>0</v>
      </c>
      <c r="BI81" s="14">
        <f t="shared" si="135"/>
        <v>0</v>
      </c>
      <c r="BJ81" s="14">
        <f t="shared" si="133"/>
        <v>0</v>
      </c>
      <c r="BK81" s="14">
        <f t="shared" si="133"/>
        <v>0</v>
      </c>
      <c r="BL81" s="24"/>
      <c r="BM81" s="24"/>
    </row>
    <row r="82" spans="1:65" x14ac:dyDescent="0.3">
      <c r="A82" s="36"/>
      <c r="B82" s="95"/>
      <c r="C82" s="95"/>
      <c r="D82" s="95"/>
      <c r="E82" s="95"/>
      <c r="F82" s="95"/>
      <c r="G82" s="95"/>
      <c r="H82" s="34"/>
      <c r="I82" s="35"/>
      <c r="J82" s="35"/>
      <c r="K82" s="25"/>
      <c r="O82" s="33" t="str">
        <f>+A41</f>
        <v>Collaudatore</v>
      </c>
      <c r="P82" s="14">
        <f t="shared" ref="P82:BG82" si="136">IF(P41=1,P41*$I41,)</f>
        <v>0</v>
      </c>
      <c r="Q82" s="14">
        <f t="shared" si="136"/>
        <v>0</v>
      </c>
      <c r="R82" s="14">
        <f t="shared" si="136"/>
        <v>0</v>
      </c>
      <c r="S82" s="14">
        <f t="shared" si="136"/>
        <v>0</v>
      </c>
      <c r="T82" s="14">
        <f t="shared" si="136"/>
        <v>0</v>
      </c>
      <c r="U82" s="14">
        <f t="shared" si="136"/>
        <v>0</v>
      </c>
      <c r="V82" s="14">
        <f t="shared" si="136"/>
        <v>0</v>
      </c>
      <c r="W82" s="14">
        <f t="shared" si="136"/>
        <v>0</v>
      </c>
      <c r="X82" s="14">
        <f t="shared" si="136"/>
        <v>0</v>
      </c>
      <c r="Y82" s="14">
        <f t="shared" si="136"/>
        <v>0</v>
      </c>
      <c r="Z82" s="14">
        <f t="shared" si="136"/>
        <v>0</v>
      </c>
      <c r="AA82" s="14">
        <f t="shared" si="136"/>
        <v>0</v>
      </c>
      <c r="AB82" s="14">
        <f t="shared" si="136"/>
        <v>0</v>
      </c>
      <c r="AC82" s="14">
        <f t="shared" si="136"/>
        <v>0</v>
      </c>
      <c r="AD82" s="14">
        <f t="shared" si="136"/>
        <v>0</v>
      </c>
      <c r="AE82" s="14">
        <f t="shared" si="136"/>
        <v>0</v>
      </c>
      <c r="AF82" s="14">
        <f t="shared" si="136"/>
        <v>0</v>
      </c>
      <c r="AG82" s="14">
        <f t="shared" si="136"/>
        <v>0</v>
      </c>
      <c r="AH82" s="14">
        <f t="shared" si="136"/>
        <v>0</v>
      </c>
      <c r="AI82" s="14">
        <f t="shared" si="136"/>
        <v>0</v>
      </c>
      <c r="AJ82" s="14">
        <f t="shared" si="136"/>
        <v>0</v>
      </c>
      <c r="AK82" s="14">
        <f t="shared" si="136"/>
        <v>0</v>
      </c>
      <c r="AL82" s="14">
        <f t="shared" si="136"/>
        <v>0</v>
      </c>
      <c r="AM82" s="14">
        <f t="shared" si="136"/>
        <v>0</v>
      </c>
      <c r="AN82" s="14">
        <f t="shared" si="136"/>
        <v>0</v>
      </c>
      <c r="AO82" s="14">
        <f t="shared" si="136"/>
        <v>0</v>
      </c>
      <c r="AP82" s="14">
        <f t="shared" si="136"/>
        <v>0</v>
      </c>
      <c r="AQ82" s="14">
        <f t="shared" si="136"/>
        <v>0</v>
      </c>
      <c r="AR82" s="14">
        <f t="shared" si="136"/>
        <v>0</v>
      </c>
      <c r="AS82" s="14">
        <f t="shared" si="136"/>
        <v>0</v>
      </c>
      <c r="AT82" s="14">
        <f t="shared" si="136"/>
        <v>0</v>
      </c>
      <c r="AU82" s="14">
        <f t="shared" si="136"/>
        <v>0</v>
      </c>
      <c r="AV82" s="14">
        <f t="shared" si="136"/>
        <v>0</v>
      </c>
      <c r="AW82" s="14">
        <f t="shared" si="136"/>
        <v>0</v>
      </c>
      <c r="AX82" s="14">
        <f t="shared" si="136"/>
        <v>0</v>
      </c>
      <c r="AY82" s="14">
        <f t="shared" si="136"/>
        <v>0</v>
      </c>
      <c r="AZ82" s="14">
        <f t="shared" si="136"/>
        <v>0</v>
      </c>
      <c r="BA82" s="14">
        <f t="shared" si="136"/>
        <v>0</v>
      </c>
      <c r="BB82" s="14">
        <f t="shared" si="136"/>
        <v>0</v>
      </c>
      <c r="BC82" s="14">
        <f t="shared" si="136"/>
        <v>0</v>
      </c>
      <c r="BD82" s="14">
        <f t="shared" si="136"/>
        <v>0</v>
      </c>
      <c r="BE82" s="14">
        <f t="shared" si="136"/>
        <v>0</v>
      </c>
      <c r="BF82" s="14">
        <f t="shared" si="136"/>
        <v>0</v>
      </c>
      <c r="BG82" s="14">
        <f t="shared" si="136"/>
        <v>0</v>
      </c>
      <c r="BH82" s="14">
        <f t="shared" ref="BH82:BI82" si="137">IF(BH40=1,BH40*$I40,)</f>
        <v>0</v>
      </c>
      <c r="BI82" s="14">
        <f t="shared" si="137"/>
        <v>0</v>
      </c>
      <c r="BJ82" s="14">
        <f t="shared" si="133"/>
        <v>0</v>
      </c>
      <c r="BK82" s="14">
        <f t="shared" si="133"/>
        <v>0</v>
      </c>
      <c r="BL82" s="24"/>
      <c r="BM82" s="24"/>
    </row>
    <row r="83" spans="1:65" ht="28.8" x14ac:dyDescent="0.3">
      <c r="A83" s="36"/>
      <c r="B83" s="37"/>
      <c r="C83" s="37"/>
      <c r="D83" s="37"/>
      <c r="E83" s="37"/>
      <c r="F83" s="37"/>
      <c r="G83" s="37"/>
      <c r="H83" s="125"/>
      <c r="I83" s="26"/>
      <c r="J83" s="25"/>
      <c r="K83" s="25"/>
      <c r="O83" s="20" t="str">
        <f t="shared" ref="O83" si="138">O42</f>
        <v>Verifica di conformità (per gare superiori a 215.000 euro è una figura interna diversa dai precedenti collaboratori)</v>
      </c>
      <c r="P83" s="14">
        <f t="shared" ref="P83:BK83" si="139">IF(P42=1,P42*$I42,)</f>
        <v>0</v>
      </c>
      <c r="Q83" s="14">
        <f t="shared" si="139"/>
        <v>0</v>
      </c>
      <c r="R83" s="14">
        <f t="shared" si="139"/>
        <v>0</v>
      </c>
      <c r="S83" s="14">
        <f t="shared" si="139"/>
        <v>0</v>
      </c>
      <c r="T83" s="14">
        <f t="shared" si="139"/>
        <v>0</v>
      </c>
      <c r="U83" s="14">
        <f t="shared" si="139"/>
        <v>0</v>
      </c>
      <c r="V83" s="14">
        <f t="shared" si="139"/>
        <v>0</v>
      </c>
      <c r="W83" s="14">
        <f t="shared" si="139"/>
        <v>0</v>
      </c>
      <c r="X83" s="14">
        <f t="shared" si="139"/>
        <v>0</v>
      </c>
      <c r="Y83" s="14">
        <f t="shared" si="139"/>
        <v>0</v>
      </c>
      <c r="Z83" s="14">
        <f t="shared" si="139"/>
        <v>0</v>
      </c>
      <c r="AA83" s="14">
        <f t="shared" si="139"/>
        <v>0</v>
      </c>
      <c r="AB83" s="14">
        <f t="shared" ref="AB83:AF83" si="140">IF(AB42=1,AB42*$I42,)</f>
        <v>0</v>
      </c>
      <c r="AC83" s="14">
        <f t="shared" si="140"/>
        <v>0</v>
      </c>
      <c r="AD83" s="14">
        <f t="shared" si="140"/>
        <v>0</v>
      </c>
      <c r="AE83" s="14">
        <f t="shared" si="140"/>
        <v>0</v>
      </c>
      <c r="AF83" s="14">
        <f t="shared" si="140"/>
        <v>0</v>
      </c>
      <c r="AG83" s="14">
        <f t="shared" si="139"/>
        <v>0</v>
      </c>
      <c r="AH83" s="14">
        <f t="shared" si="139"/>
        <v>0</v>
      </c>
      <c r="AI83" s="14">
        <f t="shared" si="139"/>
        <v>0</v>
      </c>
      <c r="AJ83" s="14">
        <f t="shared" si="139"/>
        <v>0</v>
      </c>
      <c r="AK83" s="14">
        <f t="shared" si="139"/>
        <v>0</v>
      </c>
      <c r="AL83" s="14">
        <f t="shared" si="139"/>
        <v>0</v>
      </c>
      <c r="AM83" s="14">
        <f t="shared" si="139"/>
        <v>0</v>
      </c>
      <c r="AN83" s="14">
        <f t="shared" si="139"/>
        <v>0</v>
      </c>
      <c r="AO83" s="14">
        <f t="shared" si="139"/>
        <v>0</v>
      </c>
      <c r="AP83" s="14">
        <f t="shared" si="139"/>
        <v>0</v>
      </c>
      <c r="AQ83" s="14">
        <f t="shared" si="139"/>
        <v>0</v>
      </c>
      <c r="AR83" s="14">
        <f t="shared" si="139"/>
        <v>0</v>
      </c>
      <c r="AS83" s="14">
        <f t="shared" si="139"/>
        <v>0</v>
      </c>
      <c r="AT83" s="14">
        <f t="shared" si="139"/>
        <v>0</v>
      </c>
      <c r="AU83" s="14">
        <f t="shared" si="139"/>
        <v>0</v>
      </c>
      <c r="AV83" s="14">
        <f t="shared" si="139"/>
        <v>0</v>
      </c>
      <c r="AW83" s="14">
        <f t="shared" si="139"/>
        <v>0</v>
      </c>
      <c r="AX83" s="14">
        <f t="shared" si="139"/>
        <v>0</v>
      </c>
      <c r="AY83" s="14">
        <f t="shared" si="139"/>
        <v>0</v>
      </c>
      <c r="AZ83" s="14">
        <f t="shared" si="139"/>
        <v>0</v>
      </c>
      <c r="BA83" s="14">
        <f t="shared" si="139"/>
        <v>0</v>
      </c>
      <c r="BB83" s="14">
        <f t="shared" si="139"/>
        <v>0</v>
      </c>
      <c r="BC83" s="14">
        <f t="shared" si="139"/>
        <v>0</v>
      </c>
      <c r="BD83" s="14">
        <f t="shared" si="139"/>
        <v>0</v>
      </c>
      <c r="BE83" s="14">
        <f t="shared" si="139"/>
        <v>0</v>
      </c>
      <c r="BF83" s="14">
        <f t="shared" si="139"/>
        <v>0</v>
      </c>
      <c r="BG83" s="14">
        <f t="shared" si="139"/>
        <v>0</v>
      </c>
      <c r="BH83" s="14">
        <f>IF(BH38=1,BH38*$I38,)</f>
        <v>0</v>
      </c>
      <c r="BI83" s="14">
        <f>IF(BI38=1,BI38*$I38,)</f>
        <v>0</v>
      </c>
      <c r="BJ83" s="14">
        <f t="shared" ref="BJ83" si="141">IF(BJ42=1,BJ42*$I42,)</f>
        <v>0</v>
      </c>
      <c r="BK83" s="14">
        <f t="shared" si="139"/>
        <v>0</v>
      </c>
    </row>
    <row r="84" spans="1:65" x14ac:dyDescent="0.3">
      <c r="A84" s="26"/>
      <c r="B84" s="26"/>
      <c r="C84" s="26"/>
      <c r="D84" s="26"/>
      <c r="E84" s="26"/>
      <c r="F84" s="26"/>
      <c r="G84" s="26"/>
      <c r="H84" s="125"/>
      <c r="I84" s="26"/>
      <c r="J84" s="25"/>
      <c r="K84" s="25"/>
    </row>
  </sheetData>
  <sheetProtection sheet="1" selectLockedCells="1"/>
  <protectedRanges>
    <protectedRange sqref="BK42" name="Intervallo14"/>
    <protectedRange sqref="AG35:BF38" name="Intervallo13"/>
    <protectedRange sqref="Q34:AF34" name="Intervallo12"/>
    <protectedRange sqref="BG32:BG33" name="Intervallo11"/>
    <protectedRange sqref="AG21:BF29" name="Intervallo10"/>
    <protectedRange sqref="AG13:BF13" name="Intervallo8"/>
    <protectedRange sqref="BJ11" name="Intervallo7"/>
    <protectedRange sqref="Q12:AF12" name="Intervallo6"/>
    <protectedRange sqref="AG8:BF8" name="Intervallo5"/>
    <protectedRange sqref="R7:AF7" name="Intervallo4"/>
    <protectedRange sqref="A49 E30 F35:F38 F15:F30" name="Intervallo2"/>
    <protectedRange sqref="J1:J2 A2:A3 G1:G2 D3:E3 A48 D1:D2 H3 K3" name="Intervallo1"/>
    <protectedRange sqref="H17:H30 H32:H38 H42" name="Intervallo3"/>
    <protectedRange sqref="Q17:AF20" name="Intervallo9"/>
    <protectedRange sqref="Q7 P6 P10 P15:P16 P31" name="Intervallo4_1"/>
    <protectedRange sqref="AG39:BF39" name="Intervallo11_1"/>
    <protectedRange sqref="F39" name="Intervallo2_1"/>
    <protectedRange sqref="H39" name="Intervallo3_1"/>
    <protectedRange sqref="AG40:BF41 Q41:AF41" name="Intervallo11_2"/>
    <protectedRange sqref="H40:H41" name="Intervallo3_2"/>
    <protectedRange sqref="BH32:BI33" name="Intervallo8_1"/>
  </protectedRanges>
  <dataConsolidate/>
  <mergeCells count="9">
    <mergeCell ref="AG3:BF3"/>
    <mergeCell ref="Q3:AF3"/>
    <mergeCell ref="C35:C38"/>
    <mergeCell ref="D35:D38"/>
    <mergeCell ref="E35:E38"/>
    <mergeCell ref="E21:E29"/>
    <mergeCell ref="C15:C16"/>
    <mergeCell ref="D15:D16"/>
    <mergeCell ref="E15:E16"/>
  </mergeCells>
  <conditionalFormatting sqref="R6:BG6 AG7:BG7 P8:AF8 BG8 Q10:BG10 P11:BG11 BK11:BK13 AG12:BG12 P13:AF13 P17:P21 Q15:BG16 AG17:BG20 P21:AF29 Q31:BF32 BG34:BG38 AG34:BF34 P35:AF38 P42:BG42 BG13 BG21:BG29 BG31 M6:M13 P12 P32 P34 BJ42 BJ31:BK38 BJ15:BK29 BJ12:BJ13 BJ6:BK10 O9:BI9 P33:BG33 AG41:BF41 M15:M45">
    <cfRule type="cellIs" dxfId="4" priority="70" operator="lessThan">
      <formula>0</formula>
    </cfRule>
    <cfRule type="cellIs" dxfId="3" priority="71" operator="lessThan">
      <formula>0</formula>
    </cfRule>
  </conditionalFormatting>
  <conditionalFormatting sqref="T1">
    <cfRule type="cellIs" dxfId="2" priority="69" operator="equal">
      <formula>FALSE</formula>
    </cfRule>
  </conditionalFormatting>
  <conditionalFormatting sqref="E15:E29 E6:E8 E10:E13 E31:E38 E40:E42">
    <cfRule type="cellIs" dxfId="1" priority="67" operator="notEqual">
      <formula>1</formula>
    </cfRule>
    <cfRule type="cellIs" dxfId="0" priority="68" operator="greaterThan">
      <formula>1</formula>
    </cfRule>
  </conditionalFormatting>
  <dataValidations count="4">
    <dataValidation type="whole" operator="equal" allowBlank="1" showInputMessage="1" showErrorMessage="1" sqref="BJ39:BJ41 P10:BI42 P6:BK8 BJ42:BK42 BJ10:BK38" xr:uid="{00000000-0002-0000-0300-000000000000}">
      <formula1>1</formula1>
    </dataValidation>
    <dataValidation type="list" allowBlank="1" showInputMessage="1" showErrorMessage="1" sqref="K3 J2 H3 G2" xr:uid="{00000000-0002-0000-0300-000001000000}">
      <formula1>$L$1:$L$2</formula1>
    </dataValidation>
    <dataValidation type="whole" operator="greaterThan" allowBlank="1" showInputMessage="1" showErrorMessage="1" sqref="H17:H30 H32:H42" xr:uid="{00000000-0002-0000-0300-000002000000}">
      <formula1>0</formula1>
    </dataValidation>
    <dataValidation type="decimal" operator="lessThanOrEqual" allowBlank="1" showInputMessage="1" showErrorMessage="1" errorTitle="limite raggiunto" error="Hai ecceduto il 100%" sqref="E15:E29 E31:E42 E6:E8 E10:E13" xr:uid="{00000000-0002-0000-0300-000003000000}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Istruzioni</vt:lpstr>
      <vt:lpstr>Elenco gare</vt:lpstr>
      <vt:lpstr>Servizi e beni_Modello</vt:lpstr>
      <vt:lpstr>Lavori_Modello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2022-06-22T15:11:31Z</dcterms:modified>
</cp:coreProperties>
</file>